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21075" windowHeight="9780"/>
  </bookViews>
  <sheets>
    <sheet name="Sheet2" sheetId="4" r:id="rId1"/>
    <sheet name="Sheet1" sheetId="1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24" i="3"/>
  <c r="B20"/>
  <c r="B14"/>
  <c r="B11"/>
  <c r="B9" s="1"/>
  <c r="B30" i="1"/>
  <c r="B31"/>
  <c r="B25" i="3"/>
  <c r="B4" i="1"/>
  <c r="B5"/>
  <c r="B6"/>
  <c r="B7"/>
  <c r="B8"/>
  <c r="B9"/>
  <c r="B10"/>
  <c r="B11"/>
  <c r="B12"/>
  <c r="B13"/>
  <c r="B14"/>
  <c r="B15"/>
  <c r="B16"/>
  <c r="B3"/>
  <c r="B18"/>
  <c r="B4" i="3" l="1"/>
  <c r="B3"/>
  <c r="B7"/>
  <c r="B6"/>
  <c r="B5"/>
  <c r="B8"/>
</calcChain>
</file>

<file path=xl/sharedStrings.xml><?xml version="1.0" encoding="utf-8"?>
<sst xmlns="http://schemas.openxmlformats.org/spreadsheetml/2006/main" count="66" uniqueCount="33">
  <si>
    <t>Shut-in Pressure</t>
  </si>
  <si>
    <t>psi</t>
  </si>
  <si>
    <t>∆t + t / ∆t</t>
  </si>
  <si>
    <t xml:space="preserve"> hrs</t>
  </si>
  <si>
    <t>Shut-in Time ∆t</t>
  </si>
  <si>
    <t>Initial Time</t>
  </si>
  <si>
    <t>Initial Time =</t>
  </si>
  <si>
    <t>bbl/day</t>
  </si>
  <si>
    <r>
      <t>q</t>
    </r>
    <r>
      <rPr>
        <sz val="8"/>
        <color theme="1"/>
        <rFont val="Arial"/>
        <family val="2"/>
        <scheme val="minor"/>
      </rPr>
      <t>o</t>
    </r>
    <r>
      <rPr>
        <sz val="11"/>
        <color theme="1"/>
        <rFont val="Arial"/>
        <family val="2"/>
        <charset val="178"/>
        <scheme val="minor"/>
      </rPr>
      <t xml:space="preserve"> =</t>
    </r>
  </si>
  <si>
    <r>
      <t>P</t>
    </r>
    <r>
      <rPr>
        <sz val="8"/>
        <color theme="1"/>
        <rFont val="Arial"/>
        <family val="2"/>
        <scheme val="minor"/>
      </rPr>
      <t xml:space="preserve">wf </t>
    </r>
    <r>
      <rPr>
        <sz val="11"/>
        <color theme="1"/>
        <rFont val="Arial"/>
        <family val="2"/>
        <scheme val="minor"/>
      </rPr>
      <t>=</t>
    </r>
  </si>
  <si>
    <r>
      <t>r</t>
    </r>
    <r>
      <rPr>
        <sz val="8"/>
        <color theme="1"/>
        <rFont val="Arial"/>
        <family val="2"/>
        <scheme val="minor"/>
      </rPr>
      <t>e</t>
    </r>
    <r>
      <rPr>
        <sz val="11"/>
        <color theme="1"/>
        <rFont val="Arial"/>
        <family val="2"/>
        <charset val="178"/>
        <scheme val="minor"/>
      </rPr>
      <t xml:space="preserve"> =</t>
    </r>
  </si>
  <si>
    <t>ft</t>
  </si>
  <si>
    <r>
      <t>r</t>
    </r>
    <r>
      <rPr>
        <sz val="8"/>
        <color theme="1"/>
        <rFont val="Arial"/>
        <family val="2"/>
        <scheme val="minor"/>
      </rPr>
      <t>w</t>
    </r>
    <r>
      <rPr>
        <sz val="11"/>
        <color theme="1"/>
        <rFont val="Arial"/>
        <family val="2"/>
        <charset val="178"/>
        <scheme val="minor"/>
      </rPr>
      <t xml:space="preserve"> =</t>
    </r>
  </si>
  <si>
    <t>cp</t>
  </si>
  <si>
    <t>bbl/STB</t>
  </si>
  <si>
    <t>Np =</t>
  </si>
  <si>
    <t>βo =</t>
  </si>
  <si>
    <t>μo =</t>
  </si>
  <si>
    <t>bbl</t>
  </si>
  <si>
    <t>hour</t>
  </si>
  <si>
    <t>in</t>
  </si>
  <si>
    <t>h =</t>
  </si>
  <si>
    <t>acres</t>
  </si>
  <si>
    <t>Spacing =</t>
  </si>
  <si>
    <t>Slope =</t>
  </si>
  <si>
    <t>Pe =</t>
  </si>
  <si>
    <t>GIVEN</t>
  </si>
  <si>
    <t>REQUIRED</t>
  </si>
  <si>
    <t>Undamaged K =</t>
  </si>
  <si>
    <t>Average K =</t>
  </si>
  <si>
    <t>md</t>
  </si>
  <si>
    <r>
      <t xml:space="preserve">psi </t>
    </r>
    <r>
      <rPr>
        <sz val="10"/>
        <color theme="1"/>
        <rFont val="Arial"/>
        <family val="2"/>
        <scheme val="minor"/>
      </rPr>
      <t>(Static Formation Pressure)</t>
    </r>
  </si>
  <si>
    <r>
      <t>r</t>
    </r>
    <r>
      <rPr>
        <sz val="8"/>
        <color theme="1"/>
        <rFont val="Arial"/>
        <family val="2"/>
        <scheme val="minor"/>
      </rPr>
      <t>e =</t>
    </r>
  </si>
</sst>
</file>

<file path=xl/styles.xml><?xml version="1.0" encoding="utf-8"?>
<styleSheet xmlns="http://schemas.openxmlformats.org/spreadsheetml/2006/main">
  <numFmts count="2">
    <numFmt numFmtId="164" formatCode="0.0"/>
    <numFmt numFmtId="169" formatCode="0.000"/>
  </numFmts>
  <fonts count="5">
    <font>
      <sz val="11"/>
      <color theme="1"/>
      <name val="Arial"/>
      <family val="2"/>
      <charset val="178"/>
      <scheme val="minor"/>
    </font>
    <font>
      <sz val="8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i/>
      <sz val="11"/>
      <color theme="1"/>
      <name val="Arial"/>
      <family val="2"/>
      <scheme val="minor"/>
    </font>
    <font>
      <sz val="10"/>
      <color theme="1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1" fontId="0" fillId="0" borderId="4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169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ar-S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Sheet1!$B$3:$B$16</c:f>
              <c:numCache>
                <c:formatCode>0.0</c:formatCode>
                <c:ptCount val="14"/>
                <c:pt idx="0">
                  <c:v>1441</c:v>
                </c:pt>
                <c:pt idx="1">
                  <c:v>721</c:v>
                </c:pt>
                <c:pt idx="2">
                  <c:v>361</c:v>
                </c:pt>
                <c:pt idx="3">
                  <c:v>181</c:v>
                </c:pt>
                <c:pt idx="4">
                  <c:v>121</c:v>
                </c:pt>
                <c:pt idx="5">
                  <c:v>91</c:v>
                </c:pt>
                <c:pt idx="6">
                  <c:v>73</c:v>
                </c:pt>
                <c:pt idx="7">
                  <c:v>61</c:v>
                </c:pt>
                <c:pt idx="8">
                  <c:v>52.428571428571431</c:v>
                </c:pt>
                <c:pt idx="9">
                  <c:v>46</c:v>
                </c:pt>
                <c:pt idx="10">
                  <c:v>37</c:v>
                </c:pt>
                <c:pt idx="11">
                  <c:v>31</c:v>
                </c:pt>
                <c:pt idx="12">
                  <c:v>25</c:v>
                </c:pt>
                <c:pt idx="13">
                  <c:v>21</c:v>
                </c:pt>
              </c:numCache>
            </c:numRef>
          </c:xVal>
          <c:yVal>
            <c:numRef>
              <c:f>Sheet1!$C$3:$C$16</c:f>
              <c:numCache>
                <c:formatCode>0</c:formatCode>
                <c:ptCount val="14"/>
                <c:pt idx="0">
                  <c:v>1480</c:v>
                </c:pt>
                <c:pt idx="1">
                  <c:v>1645</c:v>
                </c:pt>
                <c:pt idx="2">
                  <c:v>1750</c:v>
                </c:pt>
                <c:pt idx="3">
                  <c:v>1970</c:v>
                </c:pt>
                <c:pt idx="4">
                  <c:v>2020</c:v>
                </c:pt>
                <c:pt idx="5">
                  <c:v>2050</c:v>
                </c:pt>
                <c:pt idx="6">
                  <c:v>2070</c:v>
                </c:pt>
                <c:pt idx="7">
                  <c:v>2090</c:v>
                </c:pt>
                <c:pt idx="8">
                  <c:v>2105</c:v>
                </c:pt>
                <c:pt idx="9">
                  <c:v>2115</c:v>
                </c:pt>
                <c:pt idx="10">
                  <c:v>2120</c:v>
                </c:pt>
                <c:pt idx="11">
                  <c:v>2125</c:v>
                </c:pt>
                <c:pt idx="12">
                  <c:v>2129</c:v>
                </c:pt>
                <c:pt idx="13">
                  <c:v>2134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marker>
            <c:symbol val="square"/>
            <c:size val="2"/>
          </c:marker>
          <c:trendline>
            <c:trendlineType val="linear"/>
          </c:trendline>
          <c:xVal>
            <c:numRef>
              <c:f>Sheet1!$B$14:$B$16</c:f>
              <c:numCache>
                <c:formatCode>0.0</c:formatCode>
                <c:ptCount val="3"/>
                <c:pt idx="0">
                  <c:v>31</c:v>
                </c:pt>
                <c:pt idx="1">
                  <c:v>25</c:v>
                </c:pt>
                <c:pt idx="2">
                  <c:v>21</c:v>
                </c:pt>
              </c:numCache>
            </c:numRef>
          </c:xVal>
          <c:yVal>
            <c:numRef>
              <c:f>Sheet1!$C$14:$C$16</c:f>
              <c:numCache>
                <c:formatCode>0</c:formatCode>
                <c:ptCount val="3"/>
                <c:pt idx="0">
                  <c:v>2125</c:v>
                </c:pt>
                <c:pt idx="1">
                  <c:v>2129</c:v>
                </c:pt>
                <c:pt idx="2">
                  <c:v>2134</c:v>
                </c:pt>
              </c:numCache>
            </c:numRef>
          </c:yVal>
        </c:ser>
        <c:axId val="102357632"/>
        <c:axId val="105083648"/>
      </c:scatterChart>
      <c:valAx>
        <c:axId val="102357632"/>
        <c:scaling>
          <c:logBase val="10"/>
          <c:orientation val="minMax"/>
          <c:max val="2000"/>
          <c:min val="1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/>
                  <a:t>∆t + t / ∆t</a:t>
                </a:r>
              </a:p>
            </c:rich>
          </c:tx>
          <c:layout/>
        </c:title>
        <c:numFmt formatCode="0.0" sourceLinked="1"/>
        <c:tickLblPos val="nextTo"/>
        <c:txPr>
          <a:bodyPr/>
          <a:lstStyle/>
          <a:p>
            <a:pPr>
              <a:defRPr lang="en-US"/>
            </a:pPr>
            <a:endParaRPr lang="ar-SA"/>
          </a:p>
        </c:txPr>
        <c:crossAx val="105083648"/>
        <c:crosses val="autoZero"/>
        <c:crossBetween val="midCat"/>
      </c:valAx>
      <c:valAx>
        <c:axId val="105083648"/>
        <c:scaling>
          <c:orientation val="minMax"/>
          <c:min val="14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lang="en-US"/>
                </a:pPr>
                <a:r>
                  <a:rPr lang="en-US"/>
                  <a:t>Pressure,</a:t>
                </a:r>
                <a:r>
                  <a:rPr lang="en-US" baseline="0"/>
                  <a:t> psi</a:t>
                </a:r>
                <a:endParaRPr lang="en-US"/>
              </a:p>
            </c:rich>
          </c:tx>
          <c:layout/>
        </c:title>
        <c:numFmt formatCode="0" sourceLinked="1"/>
        <c:tickLblPos val="nextTo"/>
        <c:txPr>
          <a:bodyPr/>
          <a:lstStyle/>
          <a:p>
            <a:pPr>
              <a:defRPr lang="en-US"/>
            </a:pPr>
            <a:endParaRPr lang="ar-SA"/>
          </a:p>
        </c:txPr>
        <c:crossAx val="102357632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ar-SA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Sheet3!$B$3:$B$9</c:f>
              <c:numCache>
                <c:formatCode>0.0</c:formatCode>
                <c:ptCount val="7"/>
                <c:pt idx="0">
                  <c:v>961</c:v>
                </c:pt>
                <c:pt idx="1">
                  <c:v>481</c:v>
                </c:pt>
                <c:pt idx="2">
                  <c:v>321</c:v>
                </c:pt>
                <c:pt idx="3">
                  <c:v>229.57142857142858</c:v>
                </c:pt>
                <c:pt idx="4">
                  <c:v>113.94117647058823</c:v>
                </c:pt>
                <c:pt idx="5">
                  <c:v>31</c:v>
                </c:pt>
                <c:pt idx="6">
                  <c:v>14.114754098360656</c:v>
                </c:pt>
              </c:numCache>
            </c:numRef>
          </c:xVal>
          <c:yVal>
            <c:numRef>
              <c:f>Sheet3!$C$3:$C$9</c:f>
              <c:numCache>
                <c:formatCode>0</c:formatCode>
                <c:ptCount val="7"/>
                <c:pt idx="0">
                  <c:v>1830</c:v>
                </c:pt>
                <c:pt idx="1">
                  <c:v>2005</c:v>
                </c:pt>
                <c:pt idx="2">
                  <c:v>2130</c:v>
                </c:pt>
                <c:pt idx="3">
                  <c:v>2200</c:v>
                </c:pt>
                <c:pt idx="4">
                  <c:v>2265</c:v>
                </c:pt>
                <c:pt idx="5">
                  <c:v>2315</c:v>
                </c:pt>
                <c:pt idx="6">
                  <c:v>2345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marker>
            <c:symbol val="square"/>
            <c:size val="2"/>
          </c:marker>
          <c:trendline>
            <c:trendlineType val="linear"/>
          </c:trendline>
          <c:xVal>
            <c:numRef>
              <c:f>Sheet3!$B$8:$B$9</c:f>
              <c:numCache>
                <c:formatCode>0.0</c:formatCode>
                <c:ptCount val="2"/>
                <c:pt idx="0">
                  <c:v>31</c:v>
                </c:pt>
                <c:pt idx="1">
                  <c:v>14.114754098360656</c:v>
                </c:pt>
              </c:numCache>
            </c:numRef>
          </c:xVal>
          <c:yVal>
            <c:numRef>
              <c:f>Sheet3!$C$8:$C$9</c:f>
              <c:numCache>
                <c:formatCode>0</c:formatCode>
                <c:ptCount val="2"/>
                <c:pt idx="0">
                  <c:v>2315</c:v>
                </c:pt>
                <c:pt idx="1">
                  <c:v>2345</c:v>
                </c:pt>
              </c:numCache>
            </c:numRef>
          </c:yVal>
        </c:ser>
        <c:axId val="105126144"/>
        <c:axId val="105136512"/>
      </c:scatterChart>
      <c:valAx>
        <c:axId val="105126144"/>
        <c:scaling>
          <c:logBase val="10"/>
          <c:orientation val="minMax"/>
          <c:min val="10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 lang="en-US"/>
                </a:pPr>
                <a:r>
                  <a:rPr lang="en-US"/>
                  <a:t>∆t + t / ∆t</a:t>
                </a:r>
              </a:p>
            </c:rich>
          </c:tx>
          <c:layout/>
        </c:title>
        <c:numFmt formatCode="0.0" sourceLinked="1"/>
        <c:tickLblPos val="nextTo"/>
        <c:txPr>
          <a:bodyPr/>
          <a:lstStyle/>
          <a:p>
            <a:pPr>
              <a:defRPr lang="en-US"/>
            </a:pPr>
            <a:endParaRPr lang="ar-SA"/>
          </a:p>
        </c:txPr>
        <c:crossAx val="105136512"/>
        <c:crosses val="autoZero"/>
        <c:crossBetween val="midCat"/>
      </c:valAx>
      <c:valAx>
        <c:axId val="105136512"/>
        <c:scaling>
          <c:orientation val="minMax"/>
          <c:min val="15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lang="en-US"/>
                </a:pPr>
                <a:r>
                  <a:rPr lang="en-US"/>
                  <a:t>Pressure,</a:t>
                </a:r>
                <a:r>
                  <a:rPr lang="en-US" baseline="0"/>
                  <a:t> psi</a:t>
                </a:r>
                <a:endParaRPr lang="en-US"/>
              </a:p>
            </c:rich>
          </c:tx>
          <c:layout/>
        </c:title>
        <c:numFmt formatCode="0" sourceLinked="1"/>
        <c:tickLblPos val="nextTo"/>
        <c:txPr>
          <a:bodyPr/>
          <a:lstStyle/>
          <a:p>
            <a:pPr>
              <a:defRPr lang="en-US"/>
            </a:pPr>
            <a:endParaRPr lang="ar-SA"/>
          </a:p>
        </c:txPr>
        <c:crossAx val="105126144"/>
        <c:crosses val="autoZero"/>
        <c:crossBetween val="midCat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2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11</xdr:row>
      <xdr:rowOff>152400</xdr:rowOff>
    </xdr:from>
    <xdr:ext cx="8896350" cy="1782924"/>
    <xdr:sp macro="" textlink="">
      <xdr:nvSpPr>
        <xdr:cNvPr id="2" name="Rectangle 1"/>
        <xdr:cNvSpPr/>
      </xdr:nvSpPr>
      <xdr:spPr>
        <a:xfrm>
          <a:off x="0" y="2247900"/>
          <a:ext cx="8896350" cy="1782924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/>
            <a:lightRig rig="glow" dir="tl">
              <a:rot lat="0" lon="0" rev="5400000"/>
            </a:lightRig>
          </a:scene3d>
          <a:sp3d contourW="12700">
            <a:bevelT w="25400" h="25400"/>
            <a:contourClr>
              <a:schemeClr val="accent6">
                <a:shade val="73000"/>
              </a:schemeClr>
            </a:contourClr>
          </a:sp3d>
        </a:bodyPr>
        <a:lstStyle/>
        <a:p>
          <a:pPr algn="ctr"/>
          <a:r>
            <a:rPr lang="en-US" sz="5400" b="1" cap="none" spc="0">
              <a:ln w="11430"/>
              <a:gradFill>
                <a:gsLst>
                  <a:gs pos="0">
                    <a:schemeClr val="accent6">
                      <a:tint val="90000"/>
                      <a:satMod val="120000"/>
                    </a:schemeClr>
                  </a:gs>
                  <a:gs pos="25000">
                    <a:schemeClr val="accent6">
                      <a:tint val="93000"/>
                      <a:satMod val="120000"/>
                    </a:schemeClr>
                  </a:gs>
                  <a:gs pos="50000">
                    <a:schemeClr val="accent6">
                      <a:shade val="89000"/>
                      <a:satMod val="110000"/>
                    </a:schemeClr>
                  </a:gs>
                  <a:gs pos="75000">
                    <a:schemeClr val="accent6">
                      <a:tint val="93000"/>
                      <a:satMod val="120000"/>
                    </a:schemeClr>
                  </a:gs>
                  <a:gs pos="100000">
                    <a:schemeClr val="accent6">
                      <a:tint val="90000"/>
                      <a:satMod val="120000"/>
                    </a:schemeClr>
                  </a:gs>
                </a:gsLst>
                <a:lin ang="5400000"/>
              </a:gradFill>
              <a:effectLst>
                <a:outerShdw blurRad="80000" dist="40000" dir="5040000" algn="tl">
                  <a:srgbClr val="000000">
                    <a:alpha val="30000"/>
                  </a:srgbClr>
                </a:outerShdw>
              </a:effectLst>
            </a:rPr>
            <a:t>Ibrahim Ahmed</a:t>
          </a:r>
          <a:r>
            <a:rPr lang="en-US" sz="5400" b="1" cap="none" spc="0" baseline="0">
              <a:ln w="11430"/>
              <a:gradFill>
                <a:gsLst>
                  <a:gs pos="0">
                    <a:schemeClr val="accent6">
                      <a:tint val="90000"/>
                      <a:satMod val="120000"/>
                    </a:schemeClr>
                  </a:gs>
                  <a:gs pos="25000">
                    <a:schemeClr val="accent6">
                      <a:tint val="93000"/>
                      <a:satMod val="120000"/>
                    </a:schemeClr>
                  </a:gs>
                  <a:gs pos="50000">
                    <a:schemeClr val="accent6">
                      <a:shade val="89000"/>
                      <a:satMod val="110000"/>
                    </a:schemeClr>
                  </a:gs>
                  <a:gs pos="75000">
                    <a:schemeClr val="accent6">
                      <a:tint val="93000"/>
                      <a:satMod val="120000"/>
                    </a:schemeClr>
                  </a:gs>
                  <a:gs pos="100000">
                    <a:schemeClr val="accent6">
                      <a:tint val="90000"/>
                      <a:satMod val="120000"/>
                    </a:schemeClr>
                  </a:gs>
                </a:gsLst>
                <a:lin ang="5400000"/>
              </a:gradFill>
              <a:effectLst>
                <a:outerShdw blurRad="80000" dist="40000" dir="5040000" algn="tl">
                  <a:srgbClr val="000000">
                    <a:alpha val="30000"/>
                  </a:srgbClr>
                </a:outerShdw>
              </a:effectLst>
            </a:rPr>
            <a:t> Ahmed Gawish</a:t>
          </a:r>
          <a:endParaRPr lang="en-US" sz="5400" b="1" cap="none" spc="0">
            <a:ln w="11430"/>
            <a:gradFill>
              <a:gsLst>
                <a:gs pos="0">
                  <a:schemeClr val="accent6">
                    <a:tint val="90000"/>
                    <a:satMod val="120000"/>
                  </a:schemeClr>
                </a:gs>
                <a:gs pos="25000">
                  <a:schemeClr val="accent6">
                    <a:tint val="93000"/>
                    <a:satMod val="120000"/>
                  </a:schemeClr>
                </a:gs>
                <a:gs pos="50000">
                  <a:schemeClr val="accent6">
                    <a:shade val="89000"/>
                    <a:satMod val="110000"/>
                  </a:schemeClr>
                </a:gs>
                <a:gs pos="75000">
                  <a:schemeClr val="accent6">
                    <a:tint val="93000"/>
                    <a:satMod val="120000"/>
                  </a:schemeClr>
                </a:gs>
                <a:gs pos="100000">
                  <a:schemeClr val="accent6">
                    <a:tint val="90000"/>
                    <a:satMod val="120000"/>
                  </a:schemeClr>
                </a:gs>
              </a:gsLst>
              <a:lin ang="5400000"/>
            </a:gradFill>
            <a:effectLst>
              <a:outerShdw blurRad="80000" dist="40000" dir="5040000" algn="tl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  <xdr:oneCellAnchor>
    <xdr:from>
      <xdr:col>0</xdr:col>
      <xdr:colOff>19050</xdr:colOff>
      <xdr:row>5</xdr:row>
      <xdr:rowOff>57689</xdr:rowOff>
    </xdr:from>
    <xdr:ext cx="8896350" cy="937629"/>
    <xdr:sp macro="" textlink="">
      <xdr:nvSpPr>
        <xdr:cNvPr id="3" name="Rectangle 2"/>
        <xdr:cNvSpPr/>
      </xdr:nvSpPr>
      <xdr:spPr>
        <a:xfrm>
          <a:off x="19050" y="1010189"/>
          <a:ext cx="8896350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0">
              <a:ln w="10541" cmpd="sng">
                <a:solidFill>
                  <a:schemeClr val="accent1">
                    <a:shade val="88000"/>
                    <a:satMod val="110000"/>
                  </a:schemeClr>
                </a:solidFill>
                <a:prstDash val="solid"/>
              </a:ln>
              <a:gradFill>
                <a:gsLst>
                  <a:gs pos="0">
                    <a:schemeClr val="accent1">
                      <a:tint val="40000"/>
                      <a:satMod val="250000"/>
                    </a:schemeClr>
                  </a:gs>
                  <a:gs pos="9000">
                    <a:schemeClr val="accent1">
                      <a:tint val="52000"/>
                      <a:satMod val="300000"/>
                    </a:schemeClr>
                  </a:gs>
                  <a:gs pos="50000">
                    <a:schemeClr val="accent1">
                      <a:shade val="20000"/>
                      <a:satMod val="300000"/>
                    </a:schemeClr>
                  </a:gs>
                  <a:gs pos="79000">
                    <a:schemeClr val="accent1">
                      <a:tint val="52000"/>
                      <a:satMod val="300000"/>
                    </a:schemeClr>
                  </a:gs>
                  <a:gs pos="100000">
                    <a:schemeClr val="accent1">
                      <a:tint val="40000"/>
                      <a:satMod val="250000"/>
                    </a:schemeClr>
                  </a:gs>
                </a:gsLst>
                <a:lin ang="5400000"/>
              </a:gradFill>
              <a:effectLst/>
            </a:rPr>
            <a:t>PGE 481</a:t>
          </a:r>
        </a:p>
      </xdr:txBody>
    </xdr:sp>
    <xdr:clientData/>
  </xdr:oneCellAnchor>
  <xdr:oneCellAnchor>
    <xdr:from>
      <xdr:col>0</xdr:col>
      <xdr:colOff>0</xdr:colOff>
      <xdr:row>1</xdr:row>
      <xdr:rowOff>57689</xdr:rowOff>
    </xdr:from>
    <xdr:ext cx="8915399" cy="843757"/>
    <xdr:sp macro="" textlink="">
      <xdr:nvSpPr>
        <xdr:cNvPr id="4" name="Rectangle 3"/>
        <xdr:cNvSpPr/>
      </xdr:nvSpPr>
      <xdr:spPr>
        <a:xfrm>
          <a:off x="0" y="248189"/>
          <a:ext cx="8915399" cy="843757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4800" b="1" cap="all" spc="0">
              <a:ln w="9000" cmpd="sng">
                <a:solidFill>
                  <a:schemeClr val="accent4">
                    <a:shade val="50000"/>
                    <a:satMod val="120000"/>
                  </a:schemeClr>
                </a:solidFill>
                <a:prstDash val="solid"/>
              </a:ln>
              <a:gradFill>
                <a:gsLst>
                  <a:gs pos="0">
                    <a:schemeClr val="accent4">
                      <a:shade val="20000"/>
                      <a:satMod val="245000"/>
                    </a:schemeClr>
                  </a:gs>
                  <a:gs pos="43000">
                    <a:schemeClr val="accent4">
                      <a:satMod val="255000"/>
                    </a:schemeClr>
                  </a:gs>
                  <a:gs pos="48000">
                    <a:schemeClr val="accent4">
                      <a:shade val="85000"/>
                      <a:satMod val="255000"/>
                    </a:schemeClr>
                  </a:gs>
                  <a:gs pos="100000">
                    <a:schemeClr val="accent4">
                      <a:shade val="20000"/>
                      <a:satMod val="245000"/>
                    </a:schemeClr>
                  </a:gs>
                </a:gsLst>
                <a:lin ang="5400000"/>
              </a:gradFill>
              <a:effectLst>
                <a:reflection blurRad="12700" stA="28000" endPos="45000" dist="1000" dir="5400000" sy="-100000" algn="bl" rotWithShape="0"/>
              </a:effectLst>
            </a:rPr>
            <a:t>Sheet</a:t>
          </a:r>
          <a:r>
            <a:rPr lang="en-US" sz="4800" b="1" cap="all" spc="0" baseline="0">
              <a:ln w="9000" cmpd="sng">
                <a:solidFill>
                  <a:schemeClr val="accent4">
                    <a:shade val="50000"/>
                    <a:satMod val="120000"/>
                  </a:schemeClr>
                </a:solidFill>
                <a:prstDash val="solid"/>
              </a:ln>
              <a:gradFill>
                <a:gsLst>
                  <a:gs pos="0">
                    <a:schemeClr val="accent4">
                      <a:shade val="20000"/>
                      <a:satMod val="245000"/>
                    </a:schemeClr>
                  </a:gs>
                  <a:gs pos="43000">
                    <a:schemeClr val="accent4">
                      <a:satMod val="255000"/>
                    </a:schemeClr>
                  </a:gs>
                  <a:gs pos="48000">
                    <a:schemeClr val="accent4">
                      <a:shade val="85000"/>
                      <a:satMod val="255000"/>
                    </a:schemeClr>
                  </a:gs>
                  <a:gs pos="100000">
                    <a:schemeClr val="accent4">
                      <a:shade val="20000"/>
                      <a:satMod val="245000"/>
                    </a:schemeClr>
                  </a:gs>
                </a:gsLst>
                <a:lin ang="5400000"/>
              </a:gradFill>
              <a:effectLst>
                <a:reflection blurRad="12700" stA="28000" endPos="45000" dist="1000" dir="5400000" sy="-100000" algn="bl" rotWithShape="0"/>
              </a:effectLst>
            </a:rPr>
            <a:t> # 1</a:t>
          </a:r>
          <a:endParaRPr lang="en-US" sz="4800" b="1" cap="all" spc="0">
            <a:ln w="9000" cmpd="sng">
              <a:solidFill>
                <a:schemeClr val="accent4">
                  <a:shade val="50000"/>
                  <a:satMod val="120000"/>
                </a:schemeClr>
              </a:solidFill>
              <a:prstDash val="solid"/>
            </a:ln>
            <a:gradFill>
              <a:gsLst>
                <a:gs pos="0">
                  <a:schemeClr val="accent4">
                    <a:shade val="20000"/>
                    <a:satMod val="245000"/>
                  </a:schemeClr>
                </a:gs>
                <a:gs pos="43000">
                  <a:schemeClr val="accent4">
                    <a:satMod val="255000"/>
                  </a:schemeClr>
                </a:gs>
                <a:gs pos="48000">
                  <a:schemeClr val="accent4">
                    <a:shade val="85000"/>
                    <a:satMod val="255000"/>
                  </a:schemeClr>
                </a:gs>
                <a:gs pos="100000">
                  <a:schemeClr val="accent4">
                    <a:shade val="20000"/>
                    <a:satMod val="245000"/>
                  </a:schemeClr>
                </a:gs>
              </a:gsLst>
              <a:lin ang="5400000"/>
            </a:gradFill>
            <a:effectLst>
              <a:reflection blurRad="12700" stA="28000" endPos="45000" dist="1000" dir="5400000" sy="-100000" algn="bl" rotWithShape="0"/>
            </a:effectLst>
          </a:endParaRPr>
        </a:p>
      </xdr:txBody>
    </xdr:sp>
    <xdr:clientData/>
  </xdr:oneCellAnchor>
  <xdr:oneCellAnchor>
    <xdr:from>
      <xdr:col>0</xdr:col>
      <xdr:colOff>0</xdr:colOff>
      <xdr:row>25</xdr:row>
      <xdr:rowOff>19589</xdr:rowOff>
    </xdr:from>
    <xdr:ext cx="6022418" cy="1782924"/>
    <xdr:sp macro="" textlink="">
      <xdr:nvSpPr>
        <xdr:cNvPr id="5" name="Rectangle 4"/>
        <xdr:cNvSpPr/>
      </xdr:nvSpPr>
      <xdr:spPr>
        <a:xfrm>
          <a:off x="0" y="4782089"/>
          <a:ext cx="6022418" cy="1782924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none" spc="0">
              <a:ln w="900" cmpd="sng">
                <a:solidFill>
                  <a:schemeClr val="accent1">
                    <a:satMod val="190000"/>
                    <a:alpha val="55000"/>
                  </a:schemeClr>
                </a:solidFill>
                <a:prstDash val="solid"/>
              </a:ln>
              <a:solidFill>
                <a:schemeClr val="accent1">
                  <a:satMod val="200000"/>
                  <a:tint val="3000"/>
                </a:schemeClr>
              </a:solidFill>
              <a:effectLst>
                <a:innerShdw blurRad="101600" dist="76200" dir="5400000">
                  <a:schemeClr val="accent1">
                    <a:satMod val="190000"/>
                    <a:tint val="100000"/>
                    <a:alpha val="74000"/>
                  </a:schemeClr>
                </a:innerShdw>
              </a:effectLst>
            </a:rPr>
            <a:t>Dr. Adel Hemaida</a:t>
          </a:r>
        </a:p>
        <a:p>
          <a:pPr algn="ctr"/>
          <a:r>
            <a:rPr lang="en-US" sz="5400" b="1" cap="none" spc="0">
              <a:ln w="900" cmpd="sng">
                <a:solidFill>
                  <a:schemeClr val="accent1">
                    <a:satMod val="190000"/>
                    <a:alpha val="55000"/>
                  </a:schemeClr>
                </a:solidFill>
                <a:prstDash val="solid"/>
              </a:ln>
              <a:solidFill>
                <a:schemeClr val="accent1">
                  <a:satMod val="200000"/>
                  <a:tint val="3000"/>
                </a:schemeClr>
              </a:solidFill>
              <a:effectLst>
                <a:innerShdw blurRad="101600" dist="76200" dir="5400000">
                  <a:schemeClr val="accent1">
                    <a:satMod val="190000"/>
                    <a:tint val="100000"/>
                    <a:alpha val="74000"/>
                  </a:schemeClr>
                </a:innerShdw>
              </a:effectLst>
            </a:rPr>
            <a:t>Eng.</a:t>
          </a:r>
          <a:r>
            <a:rPr lang="en-US" sz="5400" b="1" cap="none" spc="0" baseline="0">
              <a:ln w="900" cmpd="sng">
                <a:solidFill>
                  <a:schemeClr val="accent1">
                    <a:satMod val="190000"/>
                    <a:alpha val="55000"/>
                  </a:schemeClr>
                </a:solidFill>
                <a:prstDash val="solid"/>
              </a:ln>
              <a:solidFill>
                <a:schemeClr val="accent1">
                  <a:satMod val="200000"/>
                  <a:tint val="3000"/>
                </a:schemeClr>
              </a:solidFill>
              <a:effectLst>
                <a:innerShdw blurRad="101600" dist="76200" dir="5400000">
                  <a:schemeClr val="accent1">
                    <a:satMod val="190000"/>
                    <a:tint val="100000"/>
                    <a:alpha val="74000"/>
                  </a:schemeClr>
                </a:innerShdw>
              </a:effectLst>
            </a:rPr>
            <a:t> Younis Al-Anazi</a:t>
          </a:r>
          <a:endParaRPr lang="en-US" sz="5400" b="1" cap="none" spc="0">
            <a:ln w="900" cmpd="sng">
              <a:solidFill>
                <a:schemeClr val="accent1">
                  <a:satMod val="190000"/>
                  <a:alpha val="55000"/>
                </a:schemeClr>
              </a:solidFill>
              <a:prstDash val="solid"/>
            </a:ln>
            <a:solidFill>
              <a:schemeClr val="accent1">
                <a:satMod val="200000"/>
                <a:tint val="3000"/>
              </a:schemeClr>
            </a:solidFill>
            <a:effectLst>
              <a:innerShdw blurRad="101600" dist="76200" dir="5400000">
                <a:schemeClr val="accent1">
                  <a:satMod val="190000"/>
                  <a:tint val="100000"/>
                  <a:alpha val="74000"/>
                </a:schemeClr>
              </a:innerShdw>
            </a:effectLst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111126</xdr:colOff>
      <xdr:row>0</xdr:row>
      <xdr:rowOff>60325</xdr:rowOff>
    </xdr:from>
    <xdr:to>
      <xdr:col>8</xdr:col>
      <xdr:colOff>1889126</xdr:colOff>
      <xdr:row>18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676275</xdr:colOff>
      <xdr:row>26</xdr:row>
      <xdr:rowOff>85312</xdr:rowOff>
    </xdr:from>
    <xdr:to>
      <xdr:col>8</xdr:col>
      <xdr:colOff>466725</xdr:colOff>
      <xdr:row>31</xdr:row>
      <xdr:rowOff>107633</xdr:rowOff>
    </xdr:to>
    <xdr:pic>
      <xdr:nvPicPr>
        <xdr:cNvPr id="5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095875" y="4809712"/>
          <a:ext cx="2571750" cy="927196"/>
        </a:xfrm>
        <a:prstGeom prst="rect">
          <a:avLst/>
        </a:prstGeom>
        <a:noFill/>
      </xdr:spPr>
    </xdr:pic>
    <xdr:clientData/>
  </xdr:twoCellAnchor>
  <xdr:twoCellAnchor>
    <xdr:from>
      <xdr:col>5</xdr:col>
      <xdr:colOff>47624</xdr:colOff>
      <xdr:row>22</xdr:row>
      <xdr:rowOff>47625</xdr:rowOff>
    </xdr:from>
    <xdr:to>
      <xdr:col>8</xdr:col>
      <xdr:colOff>447674</xdr:colOff>
      <xdr:row>26</xdr:row>
      <xdr:rowOff>69533</xdr:rowOff>
    </xdr:to>
    <xdr:pic>
      <xdr:nvPicPr>
        <xdr:cNvPr id="6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162549" y="4048125"/>
          <a:ext cx="2486025" cy="745808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</xdr:colOff>
      <xdr:row>0</xdr:row>
      <xdr:rowOff>38099</xdr:rowOff>
    </xdr:from>
    <xdr:to>
      <xdr:col>8</xdr:col>
      <xdr:colOff>1162050</xdr:colOff>
      <xdr:row>17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257176</xdr:colOff>
      <xdr:row>24</xdr:row>
      <xdr:rowOff>130079</xdr:rowOff>
    </xdr:from>
    <xdr:to>
      <xdr:col>8</xdr:col>
      <xdr:colOff>47626</xdr:colOff>
      <xdr:row>29</xdr:row>
      <xdr:rowOff>152400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438776" y="4492529"/>
          <a:ext cx="2571750" cy="927196"/>
        </a:xfrm>
        <a:prstGeom prst="rect">
          <a:avLst/>
        </a:prstGeom>
        <a:noFill/>
      </xdr:spPr>
    </xdr:pic>
    <xdr:clientData/>
  </xdr:twoCellAnchor>
  <xdr:twoCellAnchor>
    <xdr:from>
      <xdr:col>4</xdr:col>
      <xdr:colOff>323850</xdr:colOff>
      <xdr:row>20</xdr:row>
      <xdr:rowOff>92392</xdr:rowOff>
    </xdr:from>
    <xdr:to>
      <xdr:col>8</xdr:col>
      <xdr:colOff>28575</xdr:colOff>
      <xdr:row>24</xdr:row>
      <xdr:rowOff>114300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505450" y="3730942"/>
          <a:ext cx="2486025" cy="745808"/>
        </a:xfrm>
        <a:prstGeom prst="rect">
          <a:avLst/>
        </a:prstGeom>
        <a:noFill/>
      </xdr:spPr>
    </xdr:pic>
    <xdr:clientData/>
  </xdr:twoCellAnchor>
  <xdr:twoCellAnchor>
    <xdr:from>
      <xdr:col>4</xdr:col>
      <xdr:colOff>400050</xdr:colOff>
      <xdr:row>30</xdr:row>
      <xdr:rowOff>188316</xdr:rowOff>
    </xdr:from>
    <xdr:to>
      <xdr:col>7</xdr:col>
      <xdr:colOff>542925</xdr:colOff>
      <xdr:row>32</xdr:row>
      <xdr:rowOff>123825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619750" y="5903316"/>
          <a:ext cx="2257425" cy="316509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zoomScale="50" zoomScaleNormal="50" workbookViewId="0">
      <selection activeCell="J24" sqref="J24"/>
    </sheetView>
  </sheetViews>
  <sheetFormatPr defaultRowHeight="14.25"/>
  <sheetData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1"/>
  <sheetViews>
    <sheetView zoomScale="60" zoomScaleNormal="60" zoomScalePageLayoutView="40" workbookViewId="0">
      <selection activeCell="K23" sqref="K23"/>
    </sheetView>
  </sheetViews>
  <sheetFormatPr defaultColWidth="9.125" defaultRowHeight="14.25"/>
  <cols>
    <col min="1" max="2" width="16.125" style="1" customWidth="1"/>
    <col min="3" max="3" width="16.625" style="1" customWidth="1"/>
    <col min="4" max="8" width="9.125" style="1"/>
    <col min="9" max="9" width="25.5" style="1" customWidth="1"/>
    <col min="10" max="10" width="17.875" style="1" customWidth="1"/>
    <col min="11" max="16384" width="9.125" style="1"/>
  </cols>
  <sheetData>
    <row r="1" spans="1:3">
      <c r="A1" s="3" t="s">
        <v>4</v>
      </c>
      <c r="B1" s="5" t="s">
        <v>2</v>
      </c>
      <c r="C1" s="5" t="s">
        <v>0</v>
      </c>
    </row>
    <row r="2" spans="1:3" ht="15" thickBot="1">
      <c r="A2" s="4" t="s">
        <v>3</v>
      </c>
      <c r="B2" s="6"/>
      <c r="C2" s="6" t="s">
        <v>1</v>
      </c>
    </row>
    <row r="3" spans="1:3">
      <c r="A3" s="7">
        <v>0.5</v>
      </c>
      <c r="B3" s="8">
        <f t="shared" ref="B3:B16" si="0">($B$18+A3)/A3</f>
        <v>1441</v>
      </c>
      <c r="C3" s="13">
        <v>1480</v>
      </c>
    </row>
    <row r="4" spans="1:3">
      <c r="A4" s="9">
        <v>1</v>
      </c>
      <c r="B4" s="10">
        <f t="shared" si="0"/>
        <v>721</v>
      </c>
      <c r="C4" s="14">
        <v>1645</v>
      </c>
    </row>
    <row r="5" spans="1:3">
      <c r="A5" s="9">
        <v>2</v>
      </c>
      <c r="B5" s="10">
        <f t="shared" si="0"/>
        <v>361</v>
      </c>
      <c r="C5" s="14">
        <v>1750</v>
      </c>
    </row>
    <row r="6" spans="1:3">
      <c r="A6" s="9">
        <v>4</v>
      </c>
      <c r="B6" s="10">
        <f t="shared" si="0"/>
        <v>181</v>
      </c>
      <c r="C6" s="14">
        <v>1970</v>
      </c>
    </row>
    <row r="7" spans="1:3">
      <c r="A7" s="9">
        <v>6</v>
      </c>
      <c r="B7" s="10">
        <f t="shared" si="0"/>
        <v>121</v>
      </c>
      <c r="C7" s="14">
        <v>2020</v>
      </c>
    </row>
    <row r="8" spans="1:3">
      <c r="A8" s="9">
        <v>8</v>
      </c>
      <c r="B8" s="10">
        <f t="shared" si="0"/>
        <v>91</v>
      </c>
      <c r="C8" s="14">
        <v>2050</v>
      </c>
    </row>
    <row r="9" spans="1:3">
      <c r="A9" s="9">
        <v>10</v>
      </c>
      <c r="B9" s="10">
        <f t="shared" si="0"/>
        <v>73</v>
      </c>
      <c r="C9" s="14">
        <v>2070</v>
      </c>
    </row>
    <row r="10" spans="1:3">
      <c r="A10" s="9">
        <v>12</v>
      </c>
      <c r="B10" s="10">
        <f t="shared" si="0"/>
        <v>61</v>
      </c>
      <c r="C10" s="14">
        <v>2090</v>
      </c>
    </row>
    <row r="11" spans="1:3">
      <c r="A11" s="9">
        <v>14</v>
      </c>
      <c r="B11" s="10">
        <f t="shared" si="0"/>
        <v>52.428571428571431</v>
      </c>
      <c r="C11" s="14">
        <v>2105</v>
      </c>
    </row>
    <row r="12" spans="1:3">
      <c r="A12" s="9">
        <v>16</v>
      </c>
      <c r="B12" s="10">
        <f t="shared" si="0"/>
        <v>46</v>
      </c>
      <c r="C12" s="14">
        <v>2115</v>
      </c>
    </row>
    <row r="13" spans="1:3">
      <c r="A13" s="9">
        <v>20</v>
      </c>
      <c r="B13" s="10">
        <f t="shared" si="0"/>
        <v>37</v>
      </c>
      <c r="C13" s="14">
        <v>2120</v>
      </c>
    </row>
    <row r="14" spans="1:3">
      <c r="A14" s="9">
        <v>24</v>
      </c>
      <c r="B14" s="10">
        <f t="shared" si="0"/>
        <v>31</v>
      </c>
      <c r="C14" s="14">
        <v>2125</v>
      </c>
    </row>
    <row r="15" spans="1:3">
      <c r="A15" s="9">
        <v>30</v>
      </c>
      <c r="B15" s="10">
        <f t="shared" si="0"/>
        <v>25</v>
      </c>
      <c r="C15" s="14">
        <v>2129</v>
      </c>
    </row>
    <row r="16" spans="1:3" ht="15" thickBot="1">
      <c r="A16" s="11">
        <v>36</v>
      </c>
      <c r="B16" s="12">
        <f t="shared" si="0"/>
        <v>21</v>
      </c>
      <c r="C16" s="15">
        <v>2134</v>
      </c>
    </row>
    <row r="17" spans="1:6">
      <c r="A17" s="19" t="s">
        <v>26</v>
      </c>
    </row>
    <row r="18" spans="1:6">
      <c r="A18" s="17" t="s">
        <v>6</v>
      </c>
      <c r="B18" s="2">
        <f>30*24</f>
        <v>720</v>
      </c>
      <c r="C18" s="18" t="s">
        <v>19</v>
      </c>
    </row>
    <row r="19" spans="1:6">
      <c r="A19" s="17" t="s">
        <v>8</v>
      </c>
      <c r="B19" s="2">
        <v>120</v>
      </c>
      <c r="C19" s="18" t="s">
        <v>7</v>
      </c>
    </row>
    <row r="20" spans="1:6">
      <c r="A20" s="17" t="s">
        <v>9</v>
      </c>
      <c r="B20" s="2">
        <v>1250</v>
      </c>
      <c r="C20" s="18" t="s">
        <v>1</v>
      </c>
    </row>
    <row r="21" spans="1:6">
      <c r="A21" s="17" t="s">
        <v>10</v>
      </c>
      <c r="B21" s="2">
        <v>700</v>
      </c>
      <c r="C21" s="18" t="s">
        <v>11</v>
      </c>
    </row>
    <row r="22" spans="1:6">
      <c r="A22" s="17" t="s">
        <v>12</v>
      </c>
      <c r="B22" s="2">
        <v>0.33</v>
      </c>
      <c r="C22" s="18" t="s">
        <v>11</v>
      </c>
    </row>
    <row r="23" spans="1:6">
      <c r="A23" s="17" t="s">
        <v>17</v>
      </c>
      <c r="B23" s="2">
        <v>5</v>
      </c>
      <c r="C23" s="18" t="s">
        <v>13</v>
      </c>
    </row>
    <row r="24" spans="1:6">
      <c r="A24" s="17" t="s">
        <v>16</v>
      </c>
      <c r="B24" s="2">
        <v>1.1499999999999999</v>
      </c>
      <c r="C24" s="18" t="s">
        <v>14</v>
      </c>
    </row>
    <row r="25" spans="1:6">
      <c r="A25" s="17" t="s">
        <v>15</v>
      </c>
      <c r="B25" s="2">
        <v>3600</v>
      </c>
      <c r="C25" s="18" t="s">
        <v>18</v>
      </c>
    </row>
    <row r="26" spans="1:6">
      <c r="A26" s="17" t="s">
        <v>21</v>
      </c>
      <c r="B26" s="2">
        <v>20</v>
      </c>
      <c r="C26" s="18" t="s">
        <v>11</v>
      </c>
    </row>
    <row r="27" spans="1:6">
      <c r="A27" s="19" t="s">
        <v>27</v>
      </c>
    </row>
    <row r="28" spans="1:6">
      <c r="A28" s="22" t="s">
        <v>25</v>
      </c>
      <c r="B28" s="27">
        <v>2152</v>
      </c>
      <c r="C28" s="20" t="s">
        <v>31</v>
      </c>
      <c r="D28" s="23"/>
      <c r="E28" s="23"/>
      <c r="F28" s="23"/>
    </row>
    <row r="29" spans="1:6">
      <c r="A29" s="22" t="s">
        <v>24</v>
      </c>
      <c r="B29" s="21">
        <v>55.13</v>
      </c>
      <c r="C29" s="20"/>
    </row>
    <row r="30" spans="1:6">
      <c r="A30" s="22" t="s">
        <v>29</v>
      </c>
      <c r="B30" s="21">
        <f>((B23*B24*B19*LN(B21/B22))/(7.07*B26*(B28-B20)))*1000</f>
        <v>41.438816162886972</v>
      </c>
      <c r="C30" s="20" t="s">
        <v>30</v>
      </c>
    </row>
    <row r="31" spans="1:6">
      <c r="A31" s="22" t="s">
        <v>28</v>
      </c>
      <c r="B31" s="21">
        <f>(162.6*B23*B24*B19)/(B29*B26)</f>
        <v>101.75403591510971</v>
      </c>
      <c r="C31" s="20" t="s">
        <v>30</v>
      </c>
    </row>
  </sheetData>
  <pageMargins left="0.7" right="0.7" top="0.75" bottom="0.75" header="0.3" footer="0.3"/>
  <pageSetup paperSize="9" orientation="landscape" horizontalDpi="300" verticalDpi="300" r:id="rId1"/>
  <headerFooter>
    <oddFooter>&amp;LIbrahim Ahmed Ahmed Gawish &amp;CPGE 481&amp;R428114072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G32"/>
  <sheetViews>
    <sheetView zoomScale="50" zoomScaleNormal="50" workbookViewId="0">
      <selection activeCell="G42" sqref="G42"/>
    </sheetView>
  </sheetViews>
  <sheetFormatPr defaultColWidth="9.125" defaultRowHeight="14.25"/>
  <cols>
    <col min="1" max="2" width="16.125" style="1" customWidth="1"/>
    <col min="3" max="3" width="16.625" style="1" customWidth="1"/>
    <col min="4" max="4" width="19.125" style="1" customWidth="1"/>
    <col min="5" max="8" width="9.125" style="1"/>
    <col min="9" max="9" width="16.25" style="1" customWidth="1"/>
    <col min="10" max="16384" width="9.125" style="1"/>
  </cols>
  <sheetData>
    <row r="1" spans="1:3">
      <c r="A1" s="3" t="s">
        <v>4</v>
      </c>
      <c r="B1" s="5" t="s">
        <v>2</v>
      </c>
      <c r="C1" s="5" t="s">
        <v>0</v>
      </c>
    </row>
    <row r="2" spans="1:3" ht="15" thickBot="1">
      <c r="A2" s="4" t="s">
        <v>3</v>
      </c>
      <c r="B2" s="6"/>
      <c r="C2" s="6" t="s">
        <v>1</v>
      </c>
    </row>
    <row r="3" spans="1:3">
      <c r="A3" s="7">
        <v>1</v>
      </c>
      <c r="B3" s="8">
        <f t="shared" ref="B3:B9" si="0">($B$11+A3)/A3</f>
        <v>961</v>
      </c>
      <c r="C3" s="13">
        <v>1830</v>
      </c>
    </row>
    <row r="4" spans="1:3">
      <c r="A4" s="9">
        <v>2</v>
      </c>
      <c r="B4" s="10">
        <f t="shared" si="0"/>
        <v>481</v>
      </c>
      <c r="C4" s="14">
        <v>2005</v>
      </c>
    </row>
    <row r="5" spans="1:3">
      <c r="A5" s="9">
        <v>3</v>
      </c>
      <c r="B5" s="10">
        <f t="shared" si="0"/>
        <v>321</v>
      </c>
      <c r="C5" s="14">
        <v>2130</v>
      </c>
    </row>
    <row r="6" spans="1:3">
      <c r="A6" s="9">
        <v>4.2</v>
      </c>
      <c r="B6" s="10">
        <f t="shared" si="0"/>
        <v>229.57142857142858</v>
      </c>
      <c r="C6" s="14">
        <v>2200</v>
      </c>
    </row>
    <row r="7" spans="1:3">
      <c r="A7" s="9">
        <v>8.5</v>
      </c>
      <c r="B7" s="10">
        <f t="shared" si="0"/>
        <v>113.94117647058823</v>
      </c>
      <c r="C7" s="14">
        <v>2265</v>
      </c>
    </row>
    <row r="8" spans="1:3">
      <c r="A8" s="9">
        <v>32</v>
      </c>
      <c r="B8" s="10">
        <f t="shared" si="0"/>
        <v>31</v>
      </c>
      <c r="C8" s="14">
        <v>2315</v>
      </c>
    </row>
    <row r="9" spans="1:3" ht="15" thickBot="1">
      <c r="A9" s="11">
        <v>73.2</v>
      </c>
      <c r="B9" s="12">
        <f t="shared" si="0"/>
        <v>14.114754098360656</v>
      </c>
      <c r="C9" s="15">
        <v>2345</v>
      </c>
    </row>
    <row r="10" spans="1:3">
      <c r="A10" s="19" t="s">
        <v>26</v>
      </c>
      <c r="C10" s="16"/>
    </row>
    <row r="11" spans="1:3">
      <c r="A11" s="17" t="s">
        <v>5</v>
      </c>
      <c r="B11" s="24">
        <f>(2600*24)/65</f>
        <v>960</v>
      </c>
      <c r="C11" s="18" t="s">
        <v>19</v>
      </c>
    </row>
    <row r="12" spans="1:3">
      <c r="A12" s="17" t="s">
        <v>8</v>
      </c>
      <c r="B12" s="24">
        <v>65</v>
      </c>
      <c r="C12" s="18" t="s">
        <v>7</v>
      </c>
    </row>
    <row r="13" spans="1:3">
      <c r="A13" s="17" t="s">
        <v>9</v>
      </c>
      <c r="B13" s="24">
        <v>400</v>
      </c>
      <c r="C13" s="18" t="s">
        <v>1</v>
      </c>
    </row>
    <row r="14" spans="1:3">
      <c r="A14" s="17" t="s">
        <v>12</v>
      </c>
      <c r="B14" s="25">
        <f>4/12</f>
        <v>0.33333333333333331</v>
      </c>
      <c r="C14" s="18" t="s">
        <v>11</v>
      </c>
    </row>
    <row r="15" spans="1:3">
      <c r="A15" s="17" t="s">
        <v>17</v>
      </c>
      <c r="B15" s="25">
        <v>5</v>
      </c>
      <c r="C15" s="18" t="s">
        <v>13</v>
      </c>
    </row>
    <row r="16" spans="1:3">
      <c r="A16" s="17" t="s">
        <v>16</v>
      </c>
      <c r="B16" s="25">
        <v>1.1000000000000001</v>
      </c>
      <c r="C16" s="18" t="s">
        <v>14</v>
      </c>
    </row>
    <row r="17" spans="1:7">
      <c r="A17" s="17" t="s">
        <v>15</v>
      </c>
      <c r="B17" s="24">
        <v>2600</v>
      </c>
      <c r="C17" s="18" t="s">
        <v>18</v>
      </c>
    </row>
    <row r="18" spans="1:7">
      <c r="A18" s="17" t="s">
        <v>21</v>
      </c>
      <c r="B18" s="24">
        <v>10</v>
      </c>
      <c r="C18" s="18" t="s">
        <v>11</v>
      </c>
    </row>
    <row r="19" spans="1:7">
      <c r="A19" s="17" t="s">
        <v>23</v>
      </c>
      <c r="B19" s="24">
        <v>40</v>
      </c>
      <c r="C19" s="18" t="s">
        <v>22</v>
      </c>
    </row>
    <row r="20" spans="1:7">
      <c r="A20" s="17" t="s">
        <v>32</v>
      </c>
      <c r="B20" s="25">
        <f>SQRT((B19*43560)/(0.25*PI()))</f>
        <v>1489.4605005660767</v>
      </c>
      <c r="C20" s="18" t="s">
        <v>20</v>
      </c>
    </row>
    <row r="21" spans="1:7">
      <c r="A21" s="19" t="s">
        <v>27</v>
      </c>
      <c r="D21" s="23"/>
      <c r="E21" s="23"/>
      <c r="F21" s="23"/>
    </row>
    <row r="22" spans="1:7">
      <c r="A22" s="22" t="s">
        <v>25</v>
      </c>
      <c r="B22" s="26">
        <v>2370.1</v>
      </c>
      <c r="C22" s="20" t="s">
        <v>31</v>
      </c>
    </row>
    <row r="23" spans="1:7">
      <c r="A23" s="22" t="s">
        <v>24</v>
      </c>
      <c r="B23" s="21">
        <v>88.22</v>
      </c>
      <c r="C23" s="20"/>
    </row>
    <row r="24" spans="1:7">
      <c r="A24" s="22" t="s">
        <v>29</v>
      </c>
      <c r="B24" s="21">
        <f>((B15*B16*B12*LN(B20/B14))/(7.07*B18*(B22-B13)))*1000</f>
        <v>21.572217532043574</v>
      </c>
      <c r="C24" s="20" t="s">
        <v>30</v>
      </c>
    </row>
    <row r="25" spans="1:7">
      <c r="A25" s="22" t="s">
        <v>28</v>
      </c>
      <c r="B25" s="21">
        <f>(162.6*B15*B16*B12)/(B23*B18)</f>
        <v>65.891521197007492</v>
      </c>
      <c r="C25" s="20" t="s">
        <v>30</v>
      </c>
    </row>
    <row r="26" spans="1:7">
      <c r="A26" s="22"/>
      <c r="F26"/>
    </row>
    <row r="27" spans="1:7">
      <c r="A27" s="22"/>
    </row>
    <row r="28" spans="1:7">
      <c r="A28" s="22"/>
    </row>
    <row r="29" spans="1:7">
      <c r="A29" s="22"/>
    </row>
    <row r="30" spans="1:7">
      <c r="A30" s="22"/>
      <c r="G30"/>
    </row>
    <row r="31" spans="1:7">
      <c r="A31" s="22"/>
    </row>
    <row r="32" spans="1:7">
      <c r="C32"/>
      <c r="D32"/>
    </row>
  </sheetData>
  <pageMargins left="0.7" right="0.7" top="0.75" bottom="0.75" header="0.3" footer="0.3"/>
  <pageSetup paperSize="9" orientation="landscape" horizontalDpi="300" verticalDpi="300" r:id="rId1"/>
  <headerFooter>
    <oddFooter>&amp;L&amp;"+,Regular"Ibrahim Ahmed Ahmed Gawish &amp;CPGE 481&amp;R428114072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Sheet1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CE-LAB2</dc:creator>
  <cp:lastModifiedBy>student</cp:lastModifiedBy>
  <cp:lastPrinted>2011-03-12T10:41:17Z</cp:lastPrinted>
  <dcterms:created xsi:type="dcterms:W3CDTF">2011-03-12T08:08:45Z</dcterms:created>
  <dcterms:modified xsi:type="dcterms:W3CDTF">2011-03-12T10:44:25Z</dcterms:modified>
</cp:coreProperties>
</file>