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ada\Downloads\"/>
    </mc:Choice>
  </mc:AlternateContent>
  <bookViews>
    <workbookView xWindow="0" yWindow="0" windowWidth="23040" windowHeight="10200"/>
  </bookViews>
  <sheets>
    <sheet name="First Sheet" sheetId="1" r:id="rId1"/>
    <sheet name="tutorail" sheetId="2" r:id="rId2"/>
  </sheets>
  <calcPr calcId="152511"/>
</workbook>
</file>

<file path=xl/calcChain.xml><?xml version="1.0" encoding="utf-8"?>
<calcChain xmlns="http://schemas.openxmlformats.org/spreadsheetml/2006/main">
  <c r="L12" i="1" l="1"/>
  <c r="L13" i="1"/>
  <c r="L14" i="1"/>
  <c r="L15" i="1"/>
  <c r="L16" i="1"/>
  <c r="L17" i="1"/>
  <c r="L18" i="1"/>
  <c r="L19" i="1"/>
  <c r="L20" i="1"/>
  <c r="L21" i="1"/>
  <c r="L22" i="1"/>
  <c r="L23" i="1"/>
  <c r="L11" i="1"/>
  <c r="Q9" i="2" l="1"/>
  <c r="Q10" i="2"/>
  <c r="Q11" i="2"/>
  <c r="Q12" i="2"/>
  <c r="Q13" i="2"/>
  <c r="Q14" i="2"/>
  <c r="Q15" i="2"/>
  <c r="Q16" i="2"/>
  <c r="Q17" i="2"/>
  <c r="Q18" i="2"/>
  <c r="Q19" i="2"/>
  <c r="Q20" i="2"/>
  <c r="Q8" i="2"/>
  <c r="O10" i="2"/>
  <c r="O11" i="2"/>
  <c r="O12" i="2"/>
  <c r="O13" i="2"/>
  <c r="O14" i="2"/>
  <c r="O15" i="2"/>
  <c r="O16" i="2"/>
  <c r="O17" i="2"/>
  <c r="O18" i="2"/>
  <c r="O19" i="2"/>
  <c r="O20" i="2"/>
  <c r="O9" i="2"/>
  <c r="M10" i="2"/>
  <c r="M11" i="2"/>
  <c r="M12" i="2"/>
  <c r="M13" i="2"/>
  <c r="M14" i="2"/>
  <c r="M15" i="2"/>
  <c r="M16" i="2"/>
  <c r="M17" i="2"/>
  <c r="M18" i="2"/>
  <c r="M19" i="2"/>
  <c r="M20" i="2"/>
  <c r="M9" i="2"/>
  <c r="K9" i="2"/>
  <c r="K10" i="2"/>
  <c r="K11" i="2"/>
  <c r="K12" i="2"/>
  <c r="K13" i="2"/>
  <c r="K14" i="2"/>
  <c r="K15" i="2"/>
  <c r="K16" i="2"/>
  <c r="K17" i="2"/>
  <c r="K18" i="2"/>
  <c r="K19" i="2"/>
  <c r="K20" i="2"/>
  <c r="K8" i="2"/>
  <c r="I20" i="2"/>
  <c r="I9" i="2"/>
  <c r="I10" i="2"/>
  <c r="I11" i="2"/>
  <c r="I12" i="2"/>
  <c r="I13" i="2"/>
  <c r="I14" i="2"/>
  <c r="I15" i="2"/>
  <c r="I16" i="2"/>
  <c r="I17" i="2"/>
  <c r="I18" i="2"/>
  <c r="I19" i="2"/>
  <c r="I8" i="2"/>
  <c r="G9" i="2"/>
  <c r="G10" i="2"/>
  <c r="G11" i="2"/>
  <c r="G12" i="2"/>
  <c r="G13" i="2"/>
  <c r="G14" i="2"/>
  <c r="G15" i="2"/>
  <c r="G16" i="2"/>
  <c r="G17" i="2"/>
  <c r="G18" i="2"/>
  <c r="G19" i="2"/>
  <c r="G20" i="2"/>
  <c r="G8" i="2"/>
  <c r="E20" i="2"/>
  <c r="E9" i="2"/>
  <c r="E10" i="2"/>
  <c r="E11" i="2"/>
  <c r="E12" i="2"/>
  <c r="E13" i="2"/>
  <c r="E14" i="2"/>
  <c r="E15" i="2"/>
  <c r="E16" i="2"/>
  <c r="E17" i="2"/>
  <c r="E18" i="2"/>
  <c r="E19" i="2"/>
  <c r="E8" i="2"/>
  <c r="J18" i="1" l="1"/>
  <c r="J22" i="1"/>
  <c r="I13" i="1"/>
  <c r="J13" i="1" s="1"/>
  <c r="I12" i="1"/>
  <c r="J12" i="1" s="1"/>
  <c r="I18" i="1"/>
  <c r="I23" i="1"/>
  <c r="J23" i="1" s="1"/>
  <c r="I20" i="1"/>
  <c r="J20" i="1" s="1"/>
  <c r="I17" i="1"/>
  <c r="J17" i="1" s="1"/>
  <c r="I19" i="1"/>
  <c r="J19" i="1" s="1"/>
  <c r="I22" i="1"/>
  <c r="F12" i="1" l="1"/>
  <c r="H12" i="1" s="1"/>
  <c r="F13" i="1"/>
  <c r="H13" i="1" s="1"/>
  <c r="F14" i="1"/>
  <c r="H14" i="1" s="1"/>
  <c r="F15" i="1"/>
  <c r="H15" i="1" s="1"/>
  <c r="F17" i="1"/>
  <c r="H17" i="1" s="1"/>
  <c r="F18" i="1"/>
  <c r="H18" i="1" s="1"/>
  <c r="F19" i="1"/>
  <c r="H19" i="1" s="1"/>
  <c r="F20" i="1"/>
  <c r="H20" i="1" s="1"/>
  <c r="F22" i="1"/>
  <c r="H22" i="1" s="1"/>
  <c r="F11" i="1"/>
  <c r="H11" i="1" s="1"/>
</calcChain>
</file>

<file path=xl/sharedStrings.xml><?xml version="1.0" encoding="utf-8"?>
<sst xmlns="http://schemas.openxmlformats.org/spreadsheetml/2006/main" count="543" uniqueCount="86">
  <si>
    <t>المقر</t>
  </si>
  <si>
    <t>مركزالدراسات بشرق الرياض</t>
  </si>
  <si>
    <t>الدرجة</t>
  </si>
  <si>
    <t>الدبلوم</t>
  </si>
  <si>
    <t>اسم المقرر</t>
  </si>
  <si>
    <t>مقدمة في نظم التشغيل والتطبيقات الاساسية</t>
  </si>
  <si>
    <t>النشاط</t>
  </si>
  <si>
    <t>محاضرة</t>
  </si>
  <si>
    <t>الشعبة</t>
  </si>
  <si>
    <t>578</t>
  </si>
  <si>
    <t>اسم المحاضر</t>
  </si>
  <si>
    <t>ندى بنت عبدالله بن عبدالرحمن المحيميد</t>
  </si>
  <si>
    <t>الكلية</t>
  </si>
  <si>
    <t>الدراسات التطبيقية وخدمة المجتمع</t>
  </si>
  <si>
    <t>القسم</t>
  </si>
  <si>
    <t>غير محدد</t>
  </si>
  <si>
    <t>تسلسل</t>
  </si>
  <si>
    <t>رقم الطالب</t>
  </si>
  <si>
    <t xml:space="preserve"> </t>
  </si>
  <si>
    <t/>
  </si>
  <si>
    <t>الحالة</t>
  </si>
  <si>
    <t>1</t>
  </si>
  <si>
    <t>433920064</t>
  </si>
  <si>
    <t>منتظم</t>
  </si>
  <si>
    <t>2</t>
  </si>
  <si>
    <t>433925068</t>
  </si>
  <si>
    <t>3</t>
  </si>
  <si>
    <t>433925073</t>
  </si>
  <si>
    <t>4</t>
  </si>
  <si>
    <t>433925346</t>
  </si>
  <si>
    <t>5</t>
  </si>
  <si>
    <t>433925446</t>
  </si>
  <si>
    <t>6</t>
  </si>
  <si>
    <t>433925459</t>
  </si>
  <si>
    <t>7</t>
  </si>
  <si>
    <t>433925492</t>
  </si>
  <si>
    <t>8</t>
  </si>
  <si>
    <t>433925539</t>
  </si>
  <si>
    <t>9</t>
  </si>
  <si>
    <t>433925688</t>
  </si>
  <si>
    <t>10</t>
  </si>
  <si>
    <t>433925689</t>
  </si>
  <si>
    <t>11</t>
  </si>
  <si>
    <t>433925696</t>
  </si>
  <si>
    <t>منسحب</t>
  </si>
  <si>
    <t>12</t>
  </si>
  <si>
    <t>433925699</t>
  </si>
  <si>
    <t>13</t>
  </si>
  <si>
    <t>433925703</t>
  </si>
  <si>
    <t xml:space="preserve"> Mid1 /15</t>
  </si>
  <si>
    <t>excel</t>
  </si>
  <si>
    <t>Mid2/15</t>
  </si>
  <si>
    <t>word/8</t>
  </si>
  <si>
    <t>word/9</t>
  </si>
  <si>
    <t>اسم الطالب</t>
  </si>
  <si>
    <t>جيهان بنت علي بن محمد السميري العتيبي</t>
  </si>
  <si>
    <t>منار  زهير  محمود الشعبان</t>
  </si>
  <si>
    <t>نوال بنت محمد بن مرزوق الشطيطي المطيري</t>
  </si>
  <si>
    <t>منيره بنت مسعود بن بخيت سعود</t>
  </si>
  <si>
    <t>هند بنت غازي بن حشاش العتيبي</t>
  </si>
  <si>
    <t>عهود بنت عزيز بن سعد المغيري العتيبي</t>
  </si>
  <si>
    <t>منيره بنت خلف بن فالح الرواعيه الدوسري</t>
  </si>
  <si>
    <t>فريال بنت متعب بن مسند الخياري الرشيدي</t>
  </si>
  <si>
    <t>مريم بنت فهد بن عبد العزيز الصقر</t>
  </si>
  <si>
    <t>هديل بنت عبدالرحمن بن زيد آل موسى</t>
  </si>
  <si>
    <t>حنان بنت عبيد بن محمد ودعاني الدوسري</t>
  </si>
  <si>
    <t>هياء بنت خالد بن عبدالله المبيريك</t>
  </si>
  <si>
    <t>جهير بنت احمد بن علي آل صديق عسيري</t>
  </si>
  <si>
    <t>mid3/ 21</t>
  </si>
  <si>
    <t>mid3 /15</t>
  </si>
  <si>
    <t>lab1 /2</t>
  </si>
  <si>
    <t>lab2/ 2</t>
  </si>
  <si>
    <t>lab3 /4</t>
  </si>
  <si>
    <t>lab4 /6</t>
  </si>
  <si>
    <t>lab6 /8</t>
  </si>
  <si>
    <t>lab5 /12</t>
  </si>
  <si>
    <t>lab1 /2.5</t>
  </si>
  <si>
    <t>lab2 /2.5</t>
  </si>
  <si>
    <t>lab3 /2.5</t>
  </si>
  <si>
    <t>lab4 /2.5</t>
  </si>
  <si>
    <t>lab5 /2.5</t>
  </si>
  <si>
    <t>lab6 /2.5</t>
  </si>
  <si>
    <t>Bonus</t>
  </si>
  <si>
    <t>total /15</t>
  </si>
  <si>
    <t>total/ 60</t>
  </si>
  <si>
    <t>tutorial /15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</si>
</sst>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name val="Arial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 applyNumberFormat="0" applyFont="0" applyFill="0" applyBorder="0" applyAlignment="0" applyProtection="0"/>
  </cellStyleXfs>
  <cellXfs count="5"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  <xf numFmtId="2" fontId="0" fillId="0" borderId="0" xfId="0" applyNumberFormat="1" applyFont="1" applyFill="1" applyBorder="1" applyAlignment="1"/>
    <xf numFmtId="0" fontId="0" fillId="0" borderId="0" xfId="0" applyNumberFormat="1" applyFont="1" applyFill="1" applyBorder="1" applyAlignment="1"/>
    <xf numFmtId="0" fontId="1" fillId="0" borderId="0" xfId="0" applyNumberFormat="1" applyFont="1" applyFill="1" applyBorder="1" applyAlignme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P23"/>
  <sheetViews>
    <sheetView tabSelected="1" workbookViewId="0"/>
  </sheetViews>
  <sheetFormatPr defaultRowHeight="13.2" x14ac:dyDescent="0.25"/>
  <cols>
    <col min="2" max="2" width="10" customWidth="1"/>
    <col min="3" max="3" width="29.88671875" hidden="1" customWidth="1"/>
    <col min="5" max="5" width="0" hidden="1" customWidth="1"/>
    <col min="6" max="6" width="10.5546875" hidden="1" customWidth="1"/>
    <col min="7" max="7" width="0" hidden="1" customWidth="1"/>
    <col min="9" max="9" width="0" hidden="1" customWidth="1"/>
    <col min="11" max="11" width="10.33203125" style="3" bestFit="1" customWidth="1"/>
  </cols>
  <sheetData>
    <row r="1" spans="1:42" x14ac:dyDescent="0.25">
      <c r="A1" s="1" t="s">
        <v>0</v>
      </c>
      <c r="B1" t="s">
        <v>1</v>
      </c>
      <c r="C1" s="3"/>
    </row>
    <row r="2" spans="1:42" x14ac:dyDescent="0.25">
      <c r="A2" s="1" t="s">
        <v>2</v>
      </c>
      <c r="B2" t="s">
        <v>3</v>
      </c>
      <c r="C2" s="3"/>
    </row>
    <row r="3" spans="1:42" x14ac:dyDescent="0.25">
      <c r="A3" s="1" t="s">
        <v>4</v>
      </c>
      <c r="B3" t="s">
        <v>5</v>
      </c>
      <c r="C3" s="3"/>
    </row>
    <row r="4" spans="1:42" x14ac:dyDescent="0.25">
      <c r="A4" s="1" t="s">
        <v>6</v>
      </c>
      <c r="B4" t="s">
        <v>7</v>
      </c>
      <c r="C4" s="3"/>
    </row>
    <row r="5" spans="1:42" x14ac:dyDescent="0.25">
      <c r="A5" s="1" t="s">
        <v>8</v>
      </c>
      <c r="B5" t="s">
        <v>9</v>
      </c>
      <c r="C5" s="3"/>
    </row>
    <row r="6" spans="1:42" x14ac:dyDescent="0.25">
      <c r="A6" s="1" t="s">
        <v>10</v>
      </c>
      <c r="B6" t="s">
        <v>11</v>
      </c>
      <c r="C6" s="3"/>
    </row>
    <row r="7" spans="1:42" x14ac:dyDescent="0.25">
      <c r="A7" s="1" t="s">
        <v>12</v>
      </c>
      <c r="B7" t="s">
        <v>13</v>
      </c>
      <c r="C7" s="3"/>
    </row>
    <row r="8" spans="1:42" x14ac:dyDescent="0.25">
      <c r="A8" s="1" t="s">
        <v>14</v>
      </c>
      <c r="B8" t="s">
        <v>15</v>
      </c>
      <c r="C8" s="3"/>
    </row>
    <row r="10" spans="1:42" x14ac:dyDescent="0.25">
      <c r="A10" s="1" t="s">
        <v>16</v>
      </c>
      <c r="B10" s="1" t="s">
        <v>17</v>
      </c>
      <c r="C10" s="4" t="s">
        <v>54</v>
      </c>
      <c r="D10" s="1" t="s">
        <v>49</v>
      </c>
      <c r="E10" s="1" t="s">
        <v>53</v>
      </c>
      <c r="F10" s="1" t="s">
        <v>52</v>
      </c>
      <c r="G10" s="1" t="s">
        <v>50</v>
      </c>
      <c r="H10" s="1" t="s">
        <v>51</v>
      </c>
      <c r="I10" s="1" t="s">
        <v>68</v>
      </c>
      <c r="J10" s="1" t="s">
        <v>69</v>
      </c>
      <c r="K10" s="4" t="s">
        <v>85</v>
      </c>
      <c r="L10" s="1" t="s">
        <v>84</v>
      </c>
      <c r="M10" s="1" t="s">
        <v>18</v>
      </c>
      <c r="N10" s="1" t="s">
        <v>18</v>
      </c>
      <c r="O10" s="1"/>
      <c r="P10" s="1" t="s">
        <v>18</v>
      </c>
      <c r="Q10" s="1" t="s">
        <v>18</v>
      </c>
      <c r="R10" s="1" t="s">
        <v>18</v>
      </c>
      <c r="S10" s="1" t="s">
        <v>18</v>
      </c>
      <c r="T10" s="1" t="s">
        <v>18</v>
      </c>
      <c r="U10" s="1" t="s">
        <v>18</v>
      </c>
      <c r="V10" s="1" t="s">
        <v>18</v>
      </c>
      <c r="W10" s="1" t="s">
        <v>18</v>
      </c>
      <c r="X10" s="1" t="s">
        <v>18</v>
      </c>
      <c r="Y10" s="1" t="s">
        <v>18</v>
      </c>
      <c r="Z10" s="1" t="s">
        <v>18</v>
      </c>
      <c r="AA10" s="1" t="s">
        <v>18</v>
      </c>
      <c r="AB10" s="1" t="s">
        <v>18</v>
      </c>
      <c r="AC10" s="1" t="s">
        <v>18</v>
      </c>
      <c r="AD10" s="1" t="s">
        <v>18</v>
      </c>
      <c r="AE10" s="1" t="s">
        <v>18</v>
      </c>
      <c r="AF10" s="1" t="s">
        <v>18</v>
      </c>
      <c r="AG10" s="1" t="s">
        <v>19</v>
      </c>
      <c r="AH10" s="1" t="s">
        <v>20</v>
      </c>
      <c r="AI10" s="1" t="s">
        <v>19</v>
      </c>
      <c r="AJ10" s="1" t="s">
        <v>19</v>
      </c>
      <c r="AK10" s="1" t="s">
        <v>19</v>
      </c>
      <c r="AL10" s="1" t="s">
        <v>19</v>
      </c>
      <c r="AM10" s="1" t="s">
        <v>19</v>
      </c>
      <c r="AN10" s="1" t="s">
        <v>19</v>
      </c>
      <c r="AO10" s="1" t="s">
        <v>19</v>
      </c>
      <c r="AP10" s="1" t="s">
        <v>19</v>
      </c>
    </row>
    <row r="11" spans="1:42" x14ac:dyDescent="0.25">
      <c r="A11" t="s">
        <v>21</v>
      </c>
      <c r="B11" t="s">
        <v>22</v>
      </c>
      <c r="C11" s="3" t="s">
        <v>55</v>
      </c>
      <c r="D11">
        <v>9</v>
      </c>
      <c r="E11">
        <v>4</v>
      </c>
      <c r="F11" s="2">
        <f>(E11*8)/9</f>
        <v>3.5555555555555554</v>
      </c>
      <c r="G11">
        <v>5</v>
      </c>
      <c r="H11" s="2">
        <f>F11+G11</f>
        <v>8.5555555555555554</v>
      </c>
      <c r="K11" s="3">
        <v>8.4499999999999993</v>
      </c>
      <c r="L11" s="2">
        <f>D11+H11+J11+K11</f>
        <v>26.005555555555556</v>
      </c>
      <c r="M11" t="s">
        <v>19</v>
      </c>
      <c r="N11" t="s">
        <v>19</v>
      </c>
      <c r="P11" t="s">
        <v>19</v>
      </c>
      <c r="Q11" t="s">
        <v>19</v>
      </c>
      <c r="R11" t="s">
        <v>19</v>
      </c>
      <c r="S11" t="s">
        <v>19</v>
      </c>
      <c r="T11" t="s">
        <v>19</v>
      </c>
      <c r="U11" t="s">
        <v>19</v>
      </c>
      <c r="V11" t="s">
        <v>19</v>
      </c>
      <c r="W11" t="s">
        <v>19</v>
      </c>
      <c r="X11" t="s">
        <v>19</v>
      </c>
      <c r="Y11" t="s">
        <v>19</v>
      </c>
      <c r="Z11" t="s">
        <v>19</v>
      </c>
      <c r="AA11" t="s">
        <v>19</v>
      </c>
      <c r="AB11" t="s">
        <v>19</v>
      </c>
      <c r="AC11" t="s">
        <v>19</v>
      </c>
      <c r="AD11" t="s">
        <v>19</v>
      </c>
      <c r="AE11" t="s">
        <v>19</v>
      </c>
      <c r="AF11" t="s">
        <v>19</v>
      </c>
      <c r="AG11" t="s">
        <v>19</v>
      </c>
      <c r="AH11" t="s">
        <v>23</v>
      </c>
      <c r="AI11" t="s">
        <v>19</v>
      </c>
      <c r="AJ11" t="s">
        <v>19</v>
      </c>
      <c r="AK11" t="s">
        <v>19</v>
      </c>
      <c r="AL11" t="s">
        <v>19</v>
      </c>
      <c r="AM11" t="s">
        <v>19</v>
      </c>
      <c r="AN11" t="s">
        <v>19</v>
      </c>
      <c r="AO11" t="s">
        <v>19</v>
      </c>
      <c r="AP11" t="s">
        <v>19</v>
      </c>
    </row>
    <row r="12" spans="1:42" x14ac:dyDescent="0.25">
      <c r="A12" t="s">
        <v>24</v>
      </c>
      <c r="B12" t="s">
        <v>25</v>
      </c>
      <c r="C12" s="3" t="s">
        <v>56</v>
      </c>
      <c r="D12">
        <v>12</v>
      </c>
      <c r="E12">
        <v>8.5</v>
      </c>
      <c r="F12" s="2">
        <f t="shared" ref="F12:F22" si="0">(E12*8)/9</f>
        <v>7.5555555555555554</v>
      </c>
      <c r="G12">
        <v>7</v>
      </c>
      <c r="H12" s="2">
        <f t="shared" ref="H12:H20" si="1">F12+G12</f>
        <v>14.555555555555555</v>
      </c>
      <c r="I12">
        <f>21-0.75</f>
        <v>20.25</v>
      </c>
      <c r="J12">
        <f>ROUNDUP((I12*15)/21,2)</f>
        <v>14.47</v>
      </c>
      <c r="K12" s="3">
        <v>14.62</v>
      </c>
      <c r="L12" s="2">
        <f t="shared" ref="L12:L23" si="2">D12+H12+J12+K12</f>
        <v>55.645555555555553</v>
      </c>
      <c r="M12" t="s">
        <v>19</v>
      </c>
      <c r="N12" t="s">
        <v>19</v>
      </c>
      <c r="P12" t="s">
        <v>19</v>
      </c>
      <c r="Q12" t="s">
        <v>19</v>
      </c>
      <c r="R12" t="s">
        <v>19</v>
      </c>
      <c r="S12" t="s">
        <v>19</v>
      </c>
      <c r="T12" t="s">
        <v>19</v>
      </c>
      <c r="U12" t="s">
        <v>19</v>
      </c>
      <c r="V12" t="s">
        <v>19</v>
      </c>
      <c r="W12" t="s">
        <v>19</v>
      </c>
      <c r="X12" t="s">
        <v>19</v>
      </c>
      <c r="Y12" t="s">
        <v>19</v>
      </c>
      <c r="Z12" t="s">
        <v>19</v>
      </c>
      <c r="AA12" t="s">
        <v>19</v>
      </c>
      <c r="AB12" t="s">
        <v>19</v>
      </c>
      <c r="AC12" t="s">
        <v>19</v>
      </c>
      <c r="AD12" t="s">
        <v>19</v>
      </c>
      <c r="AE12" t="s">
        <v>19</v>
      </c>
      <c r="AF12" t="s">
        <v>19</v>
      </c>
      <c r="AG12" t="s">
        <v>19</v>
      </c>
      <c r="AH12" t="s">
        <v>23</v>
      </c>
      <c r="AI12" t="s">
        <v>19</v>
      </c>
      <c r="AJ12" t="s">
        <v>19</v>
      </c>
      <c r="AK12" t="s">
        <v>19</v>
      </c>
      <c r="AL12" t="s">
        <v>19</v>
      </c>
      <c r="AM12" t="s">
        <v>19</v>
      </c>
      <c r="AN12" t="s">
        <v>19</v>
      </c>
      <c r="AO12" t="s">
        <v>19</v>
      </c>
      <c r="AP12" t="s">
        <v>19</v>
      </c>
    </row>
    <row r="13" spans="1:42" x14ac:dyDescent="0.25">
      <c r="A13" t="s">
        <v>26</v>
      </c>
      <c r="B13" t="s">
        <v>27</v>
      </c>
      <c r="C13" s="3" t="s">
        <v>57</v>
      </c>
      <c r="D13">
        <v>11</v>
      </c>
      <c r="E13">
        <v>6.25</v>
      </c>
      <c r="F13" s="2">
        <f t="shared" si="0"/>
        <v>5.5555555555555554</v>
      </c>
      <c r="G13">
        <v>3.25</v>
      </c>
      <c r="H13" s="2">
        <f t="shared" si="1"/>
        <v>8.8055555555555554</v>
      </c>
      <c r="I13">
        <f>21-4</f>
        <v>17</v>
      </c>
      <c r="J13" s="3">
        <f t="shared" ref="J13:J23" si="3">ROUNDUP((I13*15)/21,2)</f>
        <v>12.15</v>
      </c>
      <c r="K13" s="3">
        <v>14.78</v>
      </c>
      <c r="L13" s="2">
        <f t="shared" si="2"/>
        <v>46.735555555555557</v>
      </c>
      <c r="M13" t="s">
        <v>19</v>
      </c>
      <c r="N13" t="s">
        <v>19</v>
      </c>
      <c r="P13" t="s">
        <v>19</v>
      </c>
      <c r="Q13" t="s">
        <v>19</v>
      </c>
      <c r="R13" t="s">
        <v>19</v>
      </c>
      <c r="S13" t="s">
        <v>19</v>
      </c>
      <c r="T13" t="s">
        <v>19</v>
      </c>
      <c r="U13" t="s">
        <v>19</v>
      </c>
      <c r="V13" t="s">
        <v>19</v>
      </c>
      <c r="W13" t="s">
        <v>19</v>
      </c>
      <c r="X13" t="s">
        <v>19</v>
      </c>
      <c r="Y13" t="s">
        <v>19</v>
      </c>
      <c r="Z13" t="s">
        <v>19</v>
      </c>
      <c r="AA13" t="s">
        <v>19</v>
      </c>
      <c r="AB13" t="s">
        <v>19</v>
      </c>
      <c r="AC13" t="s">
        <v>19</v>
      </c>
      <c r="AD13" t="s">
        <v>19</v>
      </c>
      <c r="AE13" t="s">
        <v>19</v>
      </c>
      <c r="AF13" t="s">
        <v>19</v>
      </c>
      <c r="AG13" t="s">
        <v>19</v>
      </c>
      <c r="AH13" t="s">
        <v>23</v>
      </c>
      <c r="AI13" t="s">
        <v>19</v>
      </c>
      <c r="AJ13" t="s">
        <v>19</v>
      </c>
      <c r="AK13" t="s">
        <v>19</v>
      </c>
      <c r="AL13" t="s">
        <v>19</v>
      </c>
      <c r="AM13" t="s">
        <v>19</v>
      </c>
      <c r="AN13" t="s">
        <v>19</v>
      </c>
      <c r="AO13" t="s">
        <v>19</v>
      </c>
      <c r="AP13" t="s">
        <v>19</v>
      </c>
    </row>
    <row r="14" spans="1:42" x14ac:dyDescent="0.25">
      <c r="A14" t="s">
        <v>28</v>
      </c>
      <c r="B14" t="s">
        <v>29</v>
      </c>
      <c r="C14" s="3" t="s">
        <v>58</v>
      </c>
      <c r="D14">
        <v>7.5</v>
      </c>
      <c r="E14">
        <v>4.75</v>
      </c>
      <c r="F14" s="2">
        <f t="shared" si="0"/>
        <v>4.2222222222222223</v>
      </c>
      <c r="G14">
        <v>1.5</v>
      </c>
      <c r="H14" s="2">
        <f t="shared" si="1"/>
        <v>5.7222222222222223</v>
      </c>
      <c r="I14" t="s">
        <v>19</v>
      </c>
      <c r="J14" s="3">
        <v>0</v>
      </c>
      <c r="K14" s="3">
        <v>5.63</v>
      </c>
      <c r="L14" s="2">
        <f t="shared" si="2"/>
        <v>18.85222222222222</v>
      </c>
      <c r="M14" t="s">
        <v>19</v>
      </c>
      <c r="N14" t="s">
        <v>19</v>
      </c>
      <c r="P14" t="s">
        <v>19</v>
      </c>
      <c r="Q14" t="s">
        <v>19</v>
      </c>
      <c r="R14" t="s">
        <v>19</v>
      </c>
      <c r="S14" t="s">
        <v>19</v>
      </c>
      <c r="T14" t="s">
        <v>19</v>
      </c>
      <c r="U14" t="s">
        <v>19</v>
      </c>
      <c r="V14" t="s">
        <v>19</v>
      </c>
      <c r="W14" t="s">
        <v>19</v>
      </c>
      <c r="X14" t="s">
        <v>19</v>
      </c>
      <c r="Y14" t="s">
        <v>19</v>
      </c>
      <c r="Z14" t="s">
        <v>19</v>
      </c>
      <c r="AA14" t="s">
        <v>19</v>
      </c>
      <c r="AB14" t="s">
        <v>19</v>
      </c>
      <c r="AC14" t="s">
        <v>19</v>
      </c>
      <c r="AD14" t="s">
        <v>19</v>
      </c>
      <c r="AE14" t="s">
        <v>19</v>
      </c>
      <c r="AF14" t="s">
        <v>19</v>
      </c>
      <c r="AG14" t="s">
        <v>19</v>
      </c>
      <c r="AH14" t="s">
        <v>23</v>
      </c>
      <c r="AI14" t="s">
        <v>19</v>
      </c>
      <c r="AJ14" t="s">
        <v>19</v>
      </c>
      <c r="AK14" t="s">
        <v>19</v>
      </c>
      <c r="AL14" t="s">
        <v>19</v>
      </c>
      <c r="AM14" t="s">
        <v>19</v>
      </c>
      <c r="AN14" t="s">
        <v>19</v>
      </c>
      <c r="AO14" t="s">
        <v>19</v>
      </c>
      <c r="AP14" t="s">
        <v>19</v>
      </c>
    </row>
    <row r="15" spans="1:42" x14ac:dyDescent="0.25">
      <c r="A15" t="s">
        <v>30</v>
      </c>
      <c r="B15" t="s">
        <v>31</v>
      </c>
      <c r="C15" s="3" t="s">
        <v>59</v>
      </c>
      <c r="D15">
        <v>12</v>
      </c>
      <c r="E15">
        <v>8</v>
      </c>
      <c r="F15" s="2">
        <f t="shared" si="0"/>
        <v>7.1111111111111107</v>
      </c>
      <c r="G15">
        <v>7</v>
      </c>
      <c r="H15" s="2">
        <f t="shared" si="1"/>
        <v>14.111111111111111</v>
      </c>
      <c r="I15" t="s">
        <v>19</v>
      </c>
      <c r="J15" s="3">
        <v>14.75</v>
      </c>
      <c r="K15" s="3">
        <v>14.5</v>
      </c>
      <c r="L15" s="2">
        <f t="shared" si="2"/>
        <v>55.361111111111114</v>
      </c>
      <c r="M15" t="s">
        <v>19</v>
      </c>
      <c r="N15" t="s">
        <v>19</v>
      </c>
      <c r="P15" t="s">
        <v>19</v>
      </c>
      <c r="Q15" t="s">
        <v>19</v>
      </c>
      <c r="R15" t="s">
        <v>19</v>
      </c>
      <c r="S15" t="s">
        <v>19</v>
      </c>
      <c r="T15" t="s">
        <v>19</v>
      </c>
      <c r="U15" t="s">
        <v>19</v>
      </c>
      <c r="V15" t="s">
        <v>19</v>
      </c>
      <c r="W15" t="s">
        <v>19</v>
      </c>
      <c r="X15" t="s">
        <v>19</v>
      </c>
      <c r="Y15" t="s">
        <v>19</v>
      </c>
      <c r="Z15" t="s">
        <v>19</v>
      </c>
      <c r="AA15" t="s">
        <v>19</v>
      </c>
      <c r="AB15" t="s">
        <v>19</v>
      </c>
      <c r="AC15" t="s">
        <v>19</v>
      </c>
      <c r="AD15" t="s">
        <v>19</v>
      </c>
      <c r="AE15" t="s">
        <v>19</v>
      </c>
      <c r="AF15" t="s">
        <v>19</v>
      </c>
      <c r="AG15" t="s">
        <v>19</v>
      </c>
      <c r="AH15" t="s">
        <v>23</v>
      </c>
      <c r="AI15" t="s">
        <v>19</v>
      </c>
      <c r="AJ15" t="s">
        <v>19</v>
      </c>
      <c r="AK15" t="s">
        <v>19</v>
      </c>
      <c r="AL15" t="s">
        <v>19</v>
      </c>
      <c r="AM15" t="s">
        <v>19</v>
      </c>
      <c r="AN15" t="s">
        <v>19</v>
      </c>
      <c r="AO15" t="s">
        <v>19</v>
      </c>
      <c r="AP15" t="s">
        <v>19</v>
      </c>
    </row>
    <row r="16" spans="1:42" x14ac:dyDescent="0.25">
      <c r="A16" t="s">
        <v>32</v>
      </c>
      <c r="B16" t="s">
        <v>33</v>
      </c>
      <c r="C16" s="3" t="s">
        <v>60</v>
      </c>
      <c r="D16">
        <v>3.5</v>
      </c>
      <c r="F16" s="2"/>
      <c r="H16" s="2">
        <v>0</v>
      </c>
      <c r="I16" t="s">
        <v>19</v>
      </c>
      <c r="J16" s="3">
        <v>0</v>
      </c>
      <c r="K16" s="3">
        <v>3.44</v>
      </c>
      <c r="L16" s="2">
        <f t="shared" si="2"/>
        <v>6.9399999999999995</v>
      </c>
      <c r="M16" t="s">
        <v>19</v>
      </c>
      <c r="N16" t="s">
        <v>19</v>
      </c>
      <c r="P16" t="s">
        <v>19</v>
      </c>
      <c r="Q16" t="s">
        <v>19</v>
      </c>
      <c r="R16" t="s">
        <v>19</v>
      </c>
      <c r="S16" t="s">
        <v>19</v>
      </c>
      <c r="T16" t="s">
        <v>19</v>
      </c>
      <c r="U16" t="s">
        <v>19</v>
      </c>
      <c r="V16" t="s">
        <v>19</v>
      </c>
      <c r="W16" t="s">
        <v>19</v>
      </c>
      <c r="X16" t="s">
        <v>19</v>
      </c>
      <c r="Y16" t="s">
        <v>19</v>
      </c>
      <c r="Z16" t="s">
        <v>19</v>
      </c>
      <c r="AA16" t="s">
        <v>19</v>
      </c>
      <c r="AB16" t="s">
        <v>19</v>
      </c>
      <c r="AC16" t="s">
        <v>19</v>
      </c>
      <c r="AD16" t="s">
        <v>19</v>
      </c>
      <c r="AE16" t="s">
        <v>19</v>
      </c>
      <c r="AF16" t="s">
        <v>19</v>
      </c>
      <c r="AG16" t="s">
        <v>19</v>
      </c>
      <c r="AH16" t="s">
        <v>23</v>
      </c>
      <c r="AI16" t="s">
        <v>19</v>
      </c>
      <c r="AJ16" t="s">
        <v>19</v>
      </c>
      <c r="AK16" t="s">
        <v>19</v>
      </c>
      <c r="AL16" t="s">
        <v>19</v>
      </c>
      <c r="AM16" t="s">
        <v>19</v>
      </c>
      <c r="AN16" t="s">
        <v>19</v>
      </c>
      <c r="AO16" t="s">
        <v>19</v>
      </c>
      <c r="AP16" t="s">
        <v>19</v>
      </c>
    </row>
    <row r="17" spans="1:42" x14ac:dyDescent="0.25">
      <c r="A17" t="s">
        <v>34</v>
      </c>
      <c r="B17" t="s">
        <v>35</v>
      </c>
      <c r="C17" s="3" t="s">
        <v>61</v>
      </c>
      <c r="D17">
        <v>6</v>
      </c>
      <c r="E17">
        <v>7.75</v>
      </c>
      <c r="F17" s="2">
        <f t="shared" si="0"/>
        <v>6.8888888888888893</v>
      </c>
      <c r="G17">
        <v>5.25</v>
      </c>
      <c r="H17" s="2">
        <f t="shared" si="1"/>
        <v>12.138888888888889</v>
      </c>
      <c r="I17">
        <f>21-4.25</f>
        <v>16.75</v>
      </c>
      <c r="J17" s="3">
        <f t="shared" si="3"/>
        <v>11.97</v>
      </c>
      <c r="K17" s="3">
        <v>12.04</v>
      </c>
      <c r="L17" s="2">
        <f t="shared" si="2"/>
        <v>42.148888888888891</v>
      </c>
      <c r="M17" t="s">
        <v>19</v>
      </c>
      <c r="N17" t="s">
        <v>19</v>
      </c>
      <c r="P17" t="s">
        <v>19</v>
      </c>
      <c r="Q17" t="s">
        <v>19</v>
      </c>
      <c r="R17" t="s">
        <v>19</v>
      </c>
      <c r="S17" t="s">
        <v>19</v>
      </c>
      <c r="T17" t="s">
        <v>19</v>
      </c>
      <c r="U17" t="s">
        <v>19</v>
      </c>
      <c r="V17" t="s">
        <v>19</v>
      </c>
      <c r="W17" t="s">
        <v>19</v>
      </c>
      <c r="X17" t="s">
        <v>19</v>
      </c>
      <c r="Y17" t="s">
        <v>19</v>
      </c>
      <c r="Z17" t="s">
        <v>19</v>
      </c>
      <c r="AA17" t="s">
        <v>19</v>
      </c>
      <c r="AB17" t="s">
        <v>19</v>
      </c>
      <c r="AC17" t="s">
        <v>19</v>
      </c>
      <c r="AD17" t="s">
        <v>19</v>
      </c>
      <c r="AE17" t="s">
        <v>19</v>
      </c>
      <c r="AF17" t="s">
        <v>19</v>
      </c>
      <c r="AG17" t="s">
        <v>19</v>
      </c>
      <c r="AH17" t="s">
        <v>23</v>
      </c>
      <c r="AI17" t="s">
        <v>19</v>
      </c>
      <c r="AJ17" t="s">
        <v>19</v>
      </c>
      <c r="AK17" t="s">
        <v>19</v>
      </c>
      <c r="AL17" t="s">
        <v>19</v>
      </c>
      <c r="AM17" t="s">
        <v>19</v>
      </c>
      <c r="AN17" t="s">
        <v>19</v>
      </c>
      <c r="AO17" t="s">
        <v>19</v>
      </c>
      <c r="AP17" t="s">
        <v>19</v>
      </c>
    </row>
    <row r="18" spans="1:42" x14ac:dyDescent="0.25">
      <c r="A18" t="s">
        <v>36</v>
      </c>
      <c r="B18" t="s">
        <v>37</v>
      </c>
      <c r="C18" s="3" t="s">
        <v>62</v>
      </c>
      <c r="D18">
        <v>5.5</v>
      </c>
      <c r="E18">
        <v>7.5</v>
      </c>
      <c r="F18" s="2">
        <f t="shared" si="0"/>
        <v>6.666666666666667</v>
      </c>
      <c r="G18">
        <v>5</v>
      </c>
      <c r="H18" s="2">
        <f t="shared" si="1"/>
        <v>11.666666666666668</v>
      </c>
      <c r="I18">
        <f>21-3.5</f>
        <v>17.5</v>
      </c>
      <c r="J18" s="3">
        <f t="shared" si="3"/>
        <v>12.5</v>
      </c>
      <c r="K18" s="3">
        <v>11.74</v>
      </c>
      <c r="L18" s="2">
        <f t="shared" si="2"/>
        <v>41.406666666666666</v>
      </c>
      <c r="M18" t="s">
        <v>19</v>
      </c>
      <c r="N18" t="s">
        <v>19</v>
      </c>
      <c r="P18" t="s">
        <v>19</v>
      </c>
      <c r="Q18" t="s">
        <v>19</v>
      </c>
      <c r="R18" t="s">
        <v>19</v>
      </c>
      <c r="S18" t="s">
        <v>19</v>
      </c>
      <c r="T18" t="s">
        <v>19</v>
      </c>
      <c r="U18" t="s">
        <v>19</v>
      </c>
      <c r="V18" t="s">
        <v>19</v>
      </c>
      <c r="W18" t="s">
        <v>19</v>
      </c>
      <c r="X18" t="s">
        <v>19</v>
      </c>
      <c r="Y18" t="s">
        <v>19</v>
      </c>
      <c r="Z18" t="s">
        <v>19</v>
      </c>
      <c r="AA18" t="s">
        <v>19</v>
      </c>
      <c r="AB18" t="s">
        <v>19</v>
      </c>
      <c r="AC18" t="s">
        <v>19</v>
      </c>
      <c r="AD18" t="s">
        <v>19</v>
      </c>
      <c r="AE18" t="s">
        <v>19</v>
      </c>
      <c r="AF18" t="s">
        <v>19</v>
      </c>
      <c r="AG18" t="s">
        <v>19</v>
      </c>
      <c r="AH18" t="s">
        <v>23</v>
      </c>
      <c r="AI18" t="s">
        <v>19</v>
      </c>
      <c r="AJ18" t="s">
        <v>19</v>
      </c>
      <c r="AK18" t="s">
        <v>19</v>
      </c>
      <c r="AL18" t="s">
        <v>19</v>
      </c>
      <c r="AM18" t="s">
        <v>19</v>
      </c>
      <c r="AN18" t="s">
        <v>19</v>
      </c>
      <c r="AO18" t="s">
        <v>19</v>
      </c>
      <c r="AP18" t="s">
        <v>19</v>
      </c>
    </row>
    <row r="19" spans="1:42" x14ac:dyDescent="0.25">
      <c r="A19" t="s">
        <v>38</v>
      </c>
      <c r="B19" t="s">
        <v>39</v>
      </c>
      <c r="C19" s="3" t="s">
        <v>63</v>
      </c>
      <c r="D19">
        <v>6.5</v>
      </c>
      <c r="E19">
        <v>5.5</v>
      </c>
      <c r="F19" s="2">
        <f t="shared" si="0"/>
        <v>4.8888888888888893</v>
      </c>
      <c r="G19">
        <v>5.25</v>
      </c>
      <c r="H19" s="2">
        <f t="shared" si="1"/>
        <v>10.138888888888889</v>
      </c>
      <c r="I19">
        <f>21-5.5</f>
        <v>15.5</v>
      </c>
      <c r="J19" s="3">
        <f t="shared" si="3"/>
        <v>11.08</v>
      </c>
      <c r="K19" s="3">
        <v>12.440000000000001</v>
      </c>
      <c r="L19" s="2">
        <f t="shared" si="2"/>
        <v>40.158888888888896</v>
      </c>
      <c r="M19" t="s">
        <v>19</v>
      </c>
      <c r="N19" t="s">
        <v>19</v>
      </c>
      <c r="P19" t="s">
        <v>19</v>
      </c>
      <c r="Q19" t="s">
        <v>19</v>
      </c>
      <c r="R19" t="s">
        <v>19</v>
      </c>
      <c r="S19" t="s">
        <v>19</v>
      </c>
      <c r="T19" t="s">
        <v>19</v>
      </c>
      <c r="U19" t="s">
        <v>19</v>
      </c>
      <c r="V19" t="s">
        <v>19</v>
      </c>
      <c r="W19" t="s">
        <v>19</v>
      </c>
      <c r="X19" t="s">
        <v>19</v>
      </c>
      <c r="Y19" t="s">
        <v>19</v>
      </c>
      <c r="Z19" t="s">
        <v>19</v>
      </c>
      <c r="AA19" t="s">
        <v>19</v>
      </c>
      <c r="AB19" t="s">
        <v>19</v>
      </c>
      <c r="AC19" t="s">
        <v>19</v>
      </c>
      <c r="AD19" t="s">
        <v>19</v>
      </c>
      <c r="AE19" t="s">
        <v>19</v>
      </c>
      <c r="AF19" t="s">
        <v>19</v>
      </c>
      <c r="AG19" t="s">
        <v>19</v>
      </c>
      <c r="AH19" t="s">
        <v>23</v>
      </c>
      <c r="AI19" t="s">
        <v>19</v>
      </c>
      <c r="AJ19" t="s">
        <v>19</v>
      </c>
      <c r="AK19" t="s">
        <v>19</v>
      </c>
      <c r="AL19" t="s">
        <v>19</v>
      </c>
      <c r="AM19" t="s">
        <v>19</v>
      </c>
      <c r="AN19" t="s">
        <v>19</v>
      </c>
      <c r="AO19" t="s">
        <v>19</v>
      </c>
      <c r="AP19" t="s">
        <v>19</v>
      </c>
    </row>
    <row r="20" spans="1:42" x14ac:dyDescent="0.25">
      <c r="A20" t="s">
        <v>40</v>
      </c>
      <c r="B20" t="s">
        <v>41</v>
      </c>
      <c r="C20" s="3" t="s">
        <v>64</v>
      </c>
      <c r="D20">
        <v>8.5</v>
      </c>
      <c r="E20">
        <v>8.25</v>
      </c>
      <c r="F20" s="2">
        <f t="shared" si="0"/>
        <v>7.333333333333333</v>
      </c>
      <c r="G20">
        <v>6.25</v>
      </c>
      <c r="H20" s="2">
        <f t="shared" si="1"/>
        <v>13.583333333333332</v>
      </c>
      <c r="I20">
        <f>21-2.75</f>
        <v>18.25</v>
      </c>
      <c r="J20" s="3">
        <f t="shared" si="3"/>
        <v>13.04</v>
      </c>
      <c r="K20" s="3">
        <v>15.54</v>
      </c>
      <c r="L20" s="2">
        <f t="shared" si="2"/>
        <v>50.663333333333334</v>
      </c>
      <c r="M20" t="s">
        <v>19</v>
      </c>
      <c r="N20" t="s">
        <v>19</v>
      </c>
      <c r="P20" t="s">
        <v>19</v>
      </c>
      <c r="Q20" t="s">
        <v>19</v>
      </c>
      <c r="R20" t="s">
        <v>19</v>
      </c>
      <c r="S20" t="s">
        <v>19</v>
      </c>
      <c r="T20" t="s">
        <v>19</v>
      </c>
      <c r="U20" t="s">
        <v>19</v>
      </c>
      <c r="V20" t="s">
        <v>19</v>
      </c>
      <c r="W20" t="s">
        <v>19</v>
      </c>
      <c r="X20" t="s">
        <v>19</v>
      </c>
      <c r="Y20" t="s">
        <v>19</v>
      </c>
      <c r="Z20" t="s">
        <v>19</v>
      </c>
      <c r="AA20" t="s">
        <v>19</v>
      </c>
      <c r="AB20" t="s">
        <v>19</v>
      </c>
      <c r="AC20" t="s">
        <v>19</v>
      </c>
      <c r="AD20" t="s">
        <v>19</v>
      </c>
      <c r="AE20" t="s">
        <v>19</v>
      </c>
      <c r="AF20" t="s">
        <v>19</v>
      </c>
      <c r="AG20" t="s">
        <v>19</v>
      </c>
      <c r="AH20" t="s">
        <v>23</v>
      </c>
      <c r="AI20" t="s">
        <v>19</v>
      </c>
      <c r="AJ20" t="s">
        <v>19</v>
      </c>
      <c r="AK20" t="s">
        <v>19</v>
      </c>
      <c r="AL20" t="s">
        <v>19</v>
      </c>
      <c r="AM20" t="s">
        <v>19</v>
      </c>
      <c r="AN20" t="s">
        <v>19</v>
      </c>
      <c r="AO20" t="s">
        <v>19</v>
      </c>
      <c r="AP20" t="s">
        <v>19</v>
      </c>
    </row>
    <row r="21" spans="1:42" x14ac:dyDescent="0.25">
      <c r="A21" t="s">
        <v>42</v>
      </c>
      <c r="B21" t="s">
        <v>43</v>
      </c>
      <c r="C21" s="3" t="s">
        <v>65</v>
      </c>
      <c r="F21" s="2"/>
      <c r="H21" s="2"/>
      <c r="I21" t="s">
        <v>19</v>
      </c>
      <c r="J21" s="3"/>
      <c r="L21" s="2">
        <f t="shared" si="2"/>
        <v>0</v>
      </c>
      <c r="M21" t="s">
        <v>19</v>
      </c>
      <c r="N21" t="s">
        <v>19</v>
      </c>
      <c r="P21" t="s">
        <v>19</v>
      </c>
      <c r="Q21" t="s">
        <v>19</v>
      </c>
      <c r="R21" t="s">
        <v>19</v>
      </c>
      <c r="S21" t="s">
        <v>19</v>
      </c>
      <c r="T21" t="s">
        <v>19</v>
      </c>
      <c r="U21" t="s">
        <v>19</v>
      </c>
      <c r="V21" t="s">
        <v>19</v>
      </c>
      <c r="W21" t="s">
        <v>19</v>
      </c>
      <c r="X21" t="s">
        <v>19</v>
      </c>
      <c r="Y21" t="s">
        <v>19</v>
      </c>
      <c r="Z21" t="s">
        <v>19</v>
      </c>
      <c r="AA21" t="s">
        <v>19</v>
      </c>
      <c r="AB21" t="s">
        <v>19</v>
      </c>
      <c r="AC21" t="s">
        <v>19</v>
      </c>
      <c r="AD21" t="s">
        <v>19</v>
      </c>
      <c r="AE21" t="s">
        <v>19</v>
      </c>
      <c r="AF21" t="s">
        <v>19</v>
      </c>
      <c r="AG21" t="s">
        <v>19</v>
      </c>
      <c r="AH21" t="s">
        <v>44</v>
      </c>
      <c r="AI21" t="s">
        <v>19</v>
      </c>
      <c r="AJ21" t="s">
        <v>19</v>
      </c>
      <c r="AK21" t="s">
        <v>19</v>
      </c>
      <c r="AL21" t="s">
        <v>19</v>
      </c>
      <c r="AM21" t="s">
        <v>19</v>
      </c>
      <c r="AN21" t="s">
        <v>19</v>
      </c>
      <c r="AO21" t="s">
        <v>19</v>
      </c>
      <c r="AP21" t="s">
        <v>19</v>
      </c>
    </row>
    <row r="22" spans="1:42" x14ac:dyDescent="0.25">
      <c r="A22" t="s">
        <v>45</v>
      </c>
      <c r="B22" t="s">
        <v>46</v>
      </c>
      <c r="C22" s="3" t="s">
        <v>66</v>
      </c>
      <c r="D22">
        <v>7</v>
      </c>
      <c r="E22">
        <v>6.7</v>
      </c>
      <c r="F22" s="2">
        <f t="shared" si="0"/>
        <v>5.9555555555555557</v>
      </c>
      <c r="G22">
        <v>6</v>
      </c>
      <c r="H22" s="2">
        <f>F22+G22</f>
        <v>11.955555555555556</v>
      </c>
      <c r="I22">
        <f>21-5</f>
        <v>16</v>
      </c>
      <c r="J22" s="3">
        <f t="shared" si="3"/>
        <v>11.43</v>
      </c>
      <c r="K22" s="3">
        <v>12.809999999999999</v>
      </c>
      <c r="L22" s="2">
        <f t="shared" si="2"/>
        <v>43.195555555555558</v>
      </c>
      <c r="M22" t="s">
        <v>19</v>
      </c>
      <c r="N22" t="s">
        <v>19</v>
      </c>
      <c r="P22" t="s">
        <v>19</v>
      </c>
      <c r="Q22" t="s">
        <v>19</v>
      </c>
      <c r="R22" t="s">
        <v>19</v>
      </c>
      <c r="S22" t="s">
        <v>19</v>
      </c>
      <c r="T22" t="s">
        <v>19</v>
      </c>
      <c r="U22" t="s">
        <v>19</v>
      </c>
      <c r="V22" t="s">
        <v>19</v>
      </c>
      <c r="W22" t="s">
        <v>19</v>
      </c>
      <c r="X22" t="s">
        <v>19</v>
      </c>
      <c r="Y22" t="s">
        <v>19</v>
      </c>
      <c r="Z22" t="s">
        <v>19</v>
      </c>
      <c r="AA22" t="s">
        <v>19</v>
      </c>
      <c r="AB22" t="s">
        <v>19</v>
      </c>
      <c r="AC22" t="s">
        <v>19</v>
      </c>
      <c r="AD22" t="s">
        <v>19</v>
      </c>
      <c r="AE22" t="s">
        <v>19</v>
      </c>
      <c r="AF22" t="s">
        <v>19</v>
      </c>
      <c r="AG22" t="s">
        <v>19</v>
      </c>
      <c r="AH22" t="s">
        <v>23</v>
      </c>
      <c r="AI22" t="s">
        <v>19</v>
      </c>
      <c r="AJ22" t="s">
        <v>19</v>
      </c>
      <c r="AK22" t="s">
        <v>19</v>
      </c>
      <c r="AL22" t="s">
        <v>19</v>
      </c>
      <c r="AM22" t="s">
        <v>19</v>
      </c>
      <c r="AN22" t="s">
        <v>19</v>
      </c>
      <c r="AO22" t="s">
        <v>19</v>
      </c>
      <c r="AP22" t="s">
        <v>19</v>
      </c>
    </row>
    <row r="23" spans="1:42" x14ac:dyDescent="0.25">
      <c r="A23" t="s">
        <v>47</v>
      </c>
      <c r="B23" t="s">
        <v>48</v>
      </c>
      <c r="C23" s="3" t="s">
        <v>67</v>
      </c>
      <c r="D23">
        <v>8</v>
      </c>
      <c r="F23" s="2"/>
      <c r="H23" s="2">
        <v>12.32</v>
      </c>
      <c r="I23">
        <f>21-5</f>
        <v>16</v>
      </c>
      <c r="J23" s="3">
        <f t="shared" si="3"/>
        <v>11.43</v>
      </c>
      <c r="K23" s="3">
        <v>11.889999999999999</v>
      </c>
      <c r="L23" s="2">
        <f t="shared" si="2"/>
        <v>43.64</v>
      </c>
      <c r="M23" t="s">
        <v>19</v>
      </c>
      <c r="N23" t="s">
        <v>19</v>
      </c>
      <c r="P23" t="s">
        <v>19</v>
      </c>
      <c r="Q23" t="s">
        <v>19</v>
      </c>
      <c r="R23" t="s">
        <v>19</v>
      </c>
      <c r="S23" t="s">
        <v>19</v>
      </c>
      <c r="T23" t="s">
        <v>19</v>
      </c>
      <c r="U23" t="s">
        <v>19</v>
      </c>
      <c r="V23" t="s">
        <v>19</v>
      </c>
      <c r="W23" t="s">
        <v>19</v>
      </c>
      <c r="X23" t="s">
        <v>19</v>
      </c>
      <c r="Y23" t="s">
        <v>19</v>
      </c>
      <c r="Z23" t="s">
        <v>19</v>
      </c>
      <c r="AA23" t="s">
        <v>19</v>
      </c>
      <c r="AB23" t="s">
        <v>19</v>
      </c>
      <c r="AC23" t="s">
        <v>19</v>
      </c>
      <c r="AD23" t="s">
        <v>19</v>
      </c>
      <c r="AE23" t="s">
        <v>19</v>
      </c>
      <c r="AF23" t="s">
        <v>19</v>
      </c>
      <c r="AG23" t="s">
        <v>19</v>
      </c>
      <c r="AH23" t="s">
        <v>23</v>
      </c>
      <c r="AI23" t="s">
        <v>19</v>
      </c>
      <c r="AJ23" t="s">
        <v>19</v>
      </c>
      <c r="AK23" t="s">
        <v>19</v>
      </c>
      <c r="AL23" t="s">
        <v>19</v>
      </c>
      <c r="AM23" t="s">
        <v>19</v>
      </c>
      <c r="AN23" t="s">
        <v>19</v>
      </c>
      <c r="AO23" t="s">
        <v>19</v>
      </c>
      <c r="AP23" t="s">
        <v>19</v>
      </c>
    </row>
  </sheetData>
  <pageMargins left="0.75" right="0.75" top="1" bottom="1" header="0.5" footer="0.5"/>
  <pageSetup paperSize="9" scale="0" firstPageNumber="0" fitToWidth="0" fitToHeight="0" pageOrder="overThenDown" orientation="portrait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Q20"/>
  <sheetViews>
    <sheetView workbookViewId="0"/>
  </sheetViews>
  <sheetFormatPr defaultRowHeight="13.2" x14ac:dyDescent="0.25"/>
  <cols>
    <col min="2" max="2" width="10.6640625" customWidth="1"/>
    <col min="3" max="3" width="29.88671875" hidden="1" customWidth="1"/>
  </cols>
  <sheetData>
    <row r="1" spans="1:17" x14ac:dyDescent="0.25">
      <c r="A1" s="4" t="s">
        <v>6</v>
      </c>
      <c r="B1" s="3" t="s">
        <v>7</v>
      </c>
      <c r="C1" s="3"/>
    </row>
    <row r="2" spans="1:17" x14ac:dyDescent="0.25">
      <c r="A2" s="4" t="s">
        <v>8</v>
      </c>
      <c r="B2" s="3" t="s">
        <v>9</v>
      </c>
      <c r="C2" s="3"/>
    </row>
    <row r="3" spans="1:17" x14ac:dyDescent="0.25">
      <c r="A3" s="4" t="s">
        <v>10</v>
      </c>
      <c r="B3" s="3" t="s">
        <v>11</v>
      </c>
      <c r="C3" s="3"/>
    </row>
    <row r="4" spans="1:17" x14ac:dyDescent="0.25">
      <c r="A4" s="4" t="s">
        <v>12</v>
      </c>
      <c r="B4" s="3" t="s">
        <v>13</v>
      </c>
      <c r="C4" s="3"/>
    </row>
    <row r="5" spans="1:17" x14ac:dyDescent="0.25">
      <c r="A5" s="4" t="s">
        <v>14</v>
      </c>
      <c r="B5" s="3" t="s">
        <v>15</v>
      </c>
      <c r="C5" s="3"/>
    </row>
    <row r="6" spans="1:17" x14ac:dyDescent="0.25">
      <c r="A6" s="3"/>
      <c r="B6" s="3"/>
      <c r="C6" s="3"/>
    </row>
    <row r="7" spans="1:17" x14ac:dyDescent="0.25">
      <c r="A7" s="4" t="s">
        <v>16</v>
      </c>
      <c r="B7" s="4" t="s">
        <v>17</v>
      </c>
      <c r="C7" s="4" t="s">
        <v>54</v>
      </c>
      <c r="D7" s="4" t="s">
        <v>70</v>
      </c>
      <c r="E7" s="4" t="s">
        <v>76</v>
      </c>
      <c r="F7" s="4" t="s">
        <v>71</v>
      </c>
      <c r="G7" s="4" t="s">
        <v>77</v>
      </c>
      <c r="H7" s="4" t="s">
        <v>72</v>
      </c>
      <c r="I7" s="4" t="s">
        <v>78</v>
      </c>
      <c r="J7" t="s">
        <v>73</v>
      </c>
      <c r="K7" s="4" t="s">
        <v>79</v>
      </c>
      <c r="L7" t="s">
        <v>75</v>
      </c>
      <c r="M7" s="4" t="s">
        <v>80</v>
      </c>
      <c r="N7" t="s">
        <v>74</v>
      </c>
      <c r="O7" s="4" t="s">
        <v>81</v>
      </c>
      <c r="P7" t="s">
        <v>82</v>
      </c>
      <c r="Q7" s="4" t="s">
        <v>83</v>
      </c>
    </row>
    <row r="8" spans="1:17" x14ac:dyDescent="0.25">
      <c r="A8" s="3" t="s">
        <v>21</v>
      </c>
      <c r="B8" s="3" t="s">
        <v>22</v>
      </c>
      <c r="C8" s="3" t="s">
        <v>55</v>
      </c>
      <c r="D8">
        <v>2</v>
      </c>
      <c r="E8">
        <f>ROUNDUP((D8*2.5)/2,2)</f>
        <v>2.5</v>
      </c>
      <c r="F8">
        <v>1.25</v>
      </c>
      <c r="G8">
        <f>ROUNDUP((F8*2.5)/2,2)</f>
        <v>1.57</v>
      </c>
      <c r="H8">
        <v>3</v>
      </c>
      <c r="I8">
        <f>ROUNDUP((H8*2.5)/4,2)</f>
        <v>1.8800000000000001</v>
      </c>
      <c r="J8">
        <v>6</v>
      </c>
      <c r="K8">
        <f>ROUNDUP((J8*2.5)/6,2)</f>
        <v>2.5</v>
      </c>
      <c r="Q8">
        <f>P8+O8+M8+K8+I8+G8+E8</f>
        <v>8.4499999999999993</v>
      </c>
    </row>
    <row r="9" spans="1:17" x14ac:dyDescent="0.25">
      <c r="A9" s="3" t="s">
        <v>24</v>
      </c>
      <c r="B9" s="3" t="s">
        <v>25</v>
      </c>
      <c r="C9" s="3" t="s">
        <v>56</v>
      </c>
      <c r="D9">
        <v>2</v>
      </c>
      <c r="E9" s="3">
        <f t="shared" ref="E9:E19" si="0">ROUNDUP((D9*2.5)/2,2)</f>
        <v>2.5</v>
      </c>
      <c r="F9">
        <v>2</v>
      </c>
      <c r="G9" s="3">
        <f t="shared" ref="G9:G20" si="1">ROUNDUP((F9*2.5)/2,2)</f>
        <v>2.5</v>
      </c>
      <c r="H9">
        <v>3.5</v>
      </c>
      <c r="I9" s="3">
        <f t="shared" ref="I9:I19" si="2">ROUNDUP((H9*2.5)/4,2)</f>
        <v>2.19</v>
      </c>
      <c r="J9">
        <v>6</v>
      </c>
      <c r="K9" s="3">
        <f t="shared" ref="K9:K20" si="3">ROUNDUP((J9*2.5)/6,2)</f>
        <v>2.5</v>
      </c>
      <c r="L9">
        <v>12</v>
      </c>
      <c r="M9">
        <f>ROUNDUP((L9*2.5)/12,2)</f>
        <v>2.5</v>
      </c>
      <c r="N9">
        <v>7.75</v>
      </c>
      <c r="O9">
        <f>ROUNDUP((N9*2.5)/8,2)</f>
        <v>2.4299999999999997</v>
      </c>
      <c r="Q9" s="3">
        <f t="shared" ref="Q9:Q20" si="4">P9+O9+M9+K9+I9+G9+E9</f>
        <v>14.62</v>
      </c>
    </row>
    <row r="10" spans="1:17" x14ac:dyDescent="0.25">
      <c r="A10" s="3" t="s">
        <v>26</v>
      </c>
      <c r="B10" s="3" t="s">
        <v>27</v>
      </c>
      <c r="C10" s="3" t="s">
        <v>57</v>
      </c>
      <c r="D10">
        <v>2</v>
      </c>
      <c r="E10" s="3">
        <f t="shared" si="0"/>
        <v>2.5</v>
      </c>
      <c r="F10">
        <v>1</v>
      </c>
      <c r="G10" s="3">
        <f t="shared" si="1"/>
        <v>1.25</v>
      </c>
      <c r="H10">
        <v>3.75</v>
      </c>
      <c r="I10" s="3">
        <f t="shared" si="2"/>
        <v>2.3499999999999996</v>
      </c>
      <c r="J10">
        <v>6</v>
      </c>
      <c r="K10" s="3">
        <f t="shared" si="3"/>
        <v>2.5</v>
      </c>
      <c r="L10">
        <v>11</v>
      </c>
      <c r="M10" s="3">
        <f t="shared" ref="M10:M20" si="5">ROUNDUP((L10*2.5)/12,2)</f>
        <v>2.2999999999999998</v>
      </c>
      <c r="N10">
        <v>6</v>
      </c>
      <c r="O10" s="3">
        <f t="shared" ref="O10:O20" si="6">ROUNDUP((N10*2.5)/8,2)</f>
        <v>1.8800000000000001</v>
      </c>
      <c r="P10">
        <v>2</v>
      </c>
      <c r="Q10" s="3">
        <f t="shared" si="4"/>
        <v>14.78</v>
      </c>
    </row>
    <row r="11" spans="1:17" x14ac:dyDescent="0.25">
      <c r="A11" s="3" t="s">
        <v>28</v>
      </c>
      <c r="B11" s="3" t="s">
        <v>29</v>
      </c>
      <c r="C11" s="3" t="s">
        <v>58</v>
      </c>
      <c r="D11">
        <v>2</v>
      </c>
      <c r="E11" s="3">
        <f t="shared" si="0"/>
        <v>2.5</v>
      </c>
      <c r="F11">
        <v>0.75</v>
      </c>
      <c r="G11" s="3">
        <f t="shared" si="1"/>
        <v>0.94000000000000006</v>
      </c>
      <c r="H11">
        <v>3.5</v>
      </c>
      <c r="I11" s="3">
        <f t="shared" si="2"/>
        <v>2.19</v>
      </c>
      <c r="K11" s="3">
        <f t="shared" si="3"/>
        <v>0</v>
      </c>
      <c r="M11" s="3">
        <f t="shared" si="5"/>
        <v>0</v>
      </c>
      <c r="O11" s="3">
        <f t="shared" si="6"/>
        <v>0</v>
      </c>
      <c r="Q11" s="3">
        <f t="shared" si="4"/>
        <v>5.63</v>
      </c>
    </row>
    <row r="12" spans="1:17" x14ac:dyDescent="0.25">
      <c r="A12" s="3" t="s">
        <v>30</v>
      </c>
      <c r="B12" s="3" t="s">
        <v>31</v>
      </c>
      <c r="C12" s="3" t="s">
        <v>59</v>
      </c>
      <c r="D12">
        <v>2</v>
      </c>
      <c r="E12" s="3">
        <f t="shared" si="0"/>
        <v>2.5</v>
      </c>
      <c r="F12">
        <v>2</v>
      </c>
      <c r="G12" s="3">
        <f t="shared" si="1"/>
        <v>2.5</v>
      </c>
      <c r="H12">
        <v>4</v>
      </c>
      <c r="I12" s="3">
        <f t="shared" si="2"/>
        <v>2.5</v>
      </c>
      <c r="K12" s="3">
        <f t="shared" si="3"/>
        <v>0</v>
      </c>
      <c r="L12">
        <v>12</v>
      </c>
      <c r="M12" s="3">
        <f t="shared" si="5"/>
        <v>2.5</v>
      </c>
      <c r="N12">
        <v>8</v>
      </c>
      <c r="O12" s="3">
        <f t="shared" si="6"/>
        <v>2.5</v>
      </c>
      <c r="P12">
        <v>2</v>
      </c>
      <c r="Q12" s="3">
        <f t="shared" si="4"/>
        <v>14.5</v>
      </c>
    </row>
    <row r="13" spans="1:17" x14ac:dyDescent="0.25">
      <c r="A13" s="3" t="s">
        <v>32</v>
      </c>
      <c r="B13" s="3" t="s">
        <v>33</v>
      </c>
      <c r="C13" s="3" t="s">
        <v>60</v>
      </c>
      <c r="D13">
        <v>1.75</v>
      </c>
      <c r="E13" s="3">
        <f t="shared" si="0"/>
        <v>2.19</v>
      </c>
      <c r="G13" s="3">
        <f t="shared" si="1"/>
        <v>0</v>
      </c>
      <c r="H13">
        <v>2</v>
      </c>
      <c r="I13" s="3">
        <f t="shared" si="2"/>
        <v>1.25</v>
      </c>
      <c r="K13" s="3">
        <f t="shared" si="3"/>
        <v>0</v>
      </c>
      <c r="M13" s="3">
        <f t="shared" si="5"/>
        <v>0</v>
      </c>
      <c r="O13" s="3">
        <f t="shared" si="6"/>
        <v>0</v>
      </c>
      <c r="Q13" s="3">
        <f t="shared" si="4"/>
        <v>3.44</v>
      </c>
    </row>
    <row r="14" spans="1:17" x14ac:dyDescent="0.25">
      <c r="A14" s="3" t="s">
        <v>34</v>
      </c>
      <c r="B14" s="3" t="s">
        <v>35</v>
      </c>
      <c r="C14" s="3" t="s">
        <v>61</v>
      </c>
      <c r="D14">
        <v>2</v>
      </c>
      <c r="E14" s="3">
        <f t="shared" si="0"/>
        <v>2.5</v>
      </c>
      <c r="F14">
        <v>2</v>
      </c>
      <c r="G14" s="3">
        <f t="shared" si="1"/>
        <v>2.5</v>
      </c>
      <c r="H14">
        <v>4</v>
      </c>
      <c r="I14" s="3">
        <f t="shared" si="2"/>
        <v>2.5</v>
      </c>
      <c r="K14" s="3">
        <f t="shared" si="3"/>
        <v>0</v>
      </c>
      <c r="L14">
        <v>10.5</v>
      </c>
      <c r="M14" s="3">
        <f t="shared" si="5"/>
        <v>2.19</v>
      </c>
      <c r="N14">
        <v>7.5</v>
      </c>
      <c r="O14" s="3">
        <f t="shared" si="6"/>
        <v>2.3499999999999996</v>
      </c>
      <c r="Q14" s="3">
        <f t="shared" si="4"/>
        <v>12.04</v>
      </c>
    </row>
    <row r="15" spans="1:17" x14ac:dyDescent="0.25">
      <c r="A15" s="3" t="s">
        <v>36</v>
      </c>
      <c r="B15" s="3" t="s">
        <v>37</v>
      </c>
      <c r="C15" s="3" t="s">
        <v>62</v>
      </c>
      <c r="D15">
        <v>2</v>
      </c>
      <c r="E15" s="3">
        <f t="shared" si="0"/>
        <v>2.5</v>
      </c>
      <c r="F15">
        <v>1</v>
      </c>
      <c r="G15" s="3">
        <f t="shared" si="1"/>
        <v>1.25</v>
      </c>
      <c r="H15">
        <v>3.5</v>
      </c>
      <c r="I15" s="3">
        <f t="shared" si="2"/>
        <v>2.19</v>
      </c>
      <c r="J15">
        <v>6</v>
      </c>
      <c r="K15" s="3">
        <f t="shared" si="3"/>
        <v>2.5</v>
      </c>
      <c r="L15">
        <v>11</v>
      </c>
      <c r="M15" s="3">
        <f t="shared" si="5"/>
        <v>2.2999999999999998</v>
      </c>
      <c r="O15" s="3">
        <f t="shared" si="6"/>
        <v>0</v>
      </c>
      <c r="P15">
        <v>1</v>
      </c>
      <c r="Q15" s="3">
        <f t="shared" si="4"/>
        <v>11.74</v>
      </c>
    </row>
    <row r="16" spans="1:17" x14ac:dyDescent="0.25">
      <c r="A16" s="3" t="s">
        <v>38</v>
      </c>
      <c r="B16" s="3" t="s">
        <v>39</v>
      </c>
      <c r="C16" s="3" t="s">
        <v>63</v>
      </c>
      <c r="D16">
        <v>1.25</v>
      </c>
      <c r="E16" s="3">
        <f t="shared" si="0"/>
        <v>1.57</v>
      </c>
      <c r="F16">
        <v>1.5</v>
      </c>
      <c r="G16" s="3">
        <f t="shared" si="1"/>
        <v>1.8800000000000001</v>
      </c>
      <c r="H16">
        <v>3.25</v>
      </c>
      <c r="I16" s="3">
        <f t="shared" si="2"/>
        <v>2.0399999999999996</v>
      </c>
      <c r="J16">
        <v>5.5</v>
      </c>
      <c r="K16" s="3">
        <f t="shared" si="3"/>
        <v>2.2999999999999998</v>
      </c>
      <c r="L16">
        <v>11.5</v>
      </c>
      <c r="M16" s="3">
        <f t="shared" si="5"/>
        <v>2.4</v>
      </c>
      <c r="N16">
        <v>4</v>
      </c>
      <c r="O16" s="3">
        <f t="shared" si="6"/>
        <v>1.25</v>
      </c>
      <c r="P16">
        <v>1</v>
      </c>
      <c r="Q16" s="3">
        <f t="shared" si="4"/>
        <v>12.440000000000001</v>
      </c>
    </row>
    <row r="17" spans="1:17" x14ac:dyDescent="0.25">
      <c r="A17" s="3" t="s">
        <v>40</v>
      </c>
      <c r="B17" s="3" t="s">
        <v>41</v>
      </c>
      <c r="C17" s="3" t="s">
        <v>64</v>
      </c>
      <c r="D17">
        <v>2</v>
      </c>
      <c r="E17" s="3">
        <f t="shared" si="0"/>
        <v>2.5</v>
      </c>
      <c r="F17">
        <v>2</v>
      </c>
      <c r="G17" s="3">
        <f t="shared" si="1"/>
        <v>2.5</v>
      </c>
      <c r="H17">
        <v>3.5</v>
      </c>
      <c r="I17" s="3">
        <f t="shared" si="2"/>
        <v>2.19</v>
      </c>
      <c r="J17">
        <v>6</v>
      </c>
      <c r="K17" s="3">
        <f t="shared" si="3"/>
        <v>2.5</v>
      </c>
      <c r="L17">
        <v>12</v>
      </c>
      <c r="M17" s="3">
        <f t="shared" si="5"/>
        <v>2.5</v>
      </c>
      <c r="N17">
        <v>7.5</v>
      </c>
      <c r="O17" s="3">
        <f t="shared" si="6"/>
        <v>2.3499999999999996</v>
      </c>
      <c r="P17">
        <v>1</v>
      </c>
      <c r="Q17" s="3">
        <f t="shared" si="4"/>
        <v>15.54</v>
      </c>
    </row>
    <row r="18" spans="1:17" x14ac:dyDescent="0.25">
      <c r="A18" s="3" t="s">
        <v>42</v>
      </c>
      <c r="B18" s="3" t="s">
        <v>43</v>
      </c>
      <c r="C18" s="3" t="s">
        <v>65</v>
      </c>
      <c r="E18" s="3">
        <f t="shared" si="0"/>
        <v>0</v>
      </c>
      <c r="G18" s="3">
        <f t="shared" si="1"/>
        <v>0</v>
      </c>
      <c r="I18" s="3">
        <f t="shared" si="2"/>
        <v>0</v>
      </c>
      <c r="K18" s="3">
        <f t="shared" si="3"/>
        <v>0</v>
      </c>
      <c r="M18" s="3">
        <f t="shared" si="5"/>
        <v>0</v>
      </c>
      <c r="O18" s="3">
        <f t="shared" si="6"/>
        <v>0</v>
      </c>
      <c r="Q18" s="3">
        <f t="shared" si="4"/>
        <v>0</v>
      </c>
    </row>
    <row r="19" spans="1:17" x14ac:dyDescent="0.25">
      <c r="A19" s="3" t="s">
        <v>45</v>
      </c>
      <c r="B19" s="3" t="s">
        <v>46</v>
      </c>
      <c r="C19" s="3" t="s">
        <v>66</v>
      </c>
      <c r="D19">
        <v>1.75</v>
      </c>
      <c r="E19" s="3">
        <f t="shared" si="0"/>
        <v>2.19</v>
      </c>
      <c r="F19">
        <v>2</v>
      </c>
      <c r="G19" s="3">
        <f t="shared" si="1"/>
        <v>2.5</v>
      </c>
      <c r="H19">
        <v>2.5</v>
      </c>
      <c r="I19" s="3">
        <f t="shared" si="2"/>
        <v>1.57</v>
      </c>
      <c r="J19">
        <v>6</v>
      </c>
      <c r="K19" s="3">
        <f t="shared" si="3"/>
        <v>2.5</v>
      </c>
      <c r="L19">
        <v>11.5</v>
      </c>
      <c r="M19" s="3">
        <f t="shared" si="5"/>
        <v>2.4</v>
      </c>
      <c r="N19">
        <v>5.25</v>
      </c>
      <c r="O19" s="3">
        <f t="shared" si="6"/>
        <v>1.65</v>
      </c>
      <c r="Q19" s="3">
        <f t="shared" si="4"/>
        <v>12.809999999999999</v>
      </c>
    </row>
    <row r="20" spans="1:17" x14ac:dyDescent="0.25">
      <c r="A20" s="3" t="s">
        <v>47</v>
      </c>
      <c r="B20" s="3" t="s">
        <v>48</v>
      </c>
      <c r="C20" s="3" t="s">
        <v>67</v>
      </c>
      <c r="D20">
        <v>2</v>
      </c>
      <c r="E20" s="3">
        <f>ROUNDUP((D20*2.5)/2,2)</f>
        <v>2.5</v>
      </c>
      <c r="F20">
        <v>0.75</v>
      </c>
      <c r="G20" s="3">
        <f t="shared" si="1"/>
        <v>0.94000000000000006</v>
      </c>
      <c r="H20">
        <v>2.5</v>
      </c>
      <c r="I20" s="3">
        <f>ROUNDUP((H20*2.5)/4,2)</f>
        <v>1.57</v>
      </c>
      <c r="J20">
        <v>6</v>
      </c>
      <c r="K20" s="3">
        <f t="shared" si="3"/>
        <v>2.5</v>
      </c>
      <c r="L20">
        <v>12</v>
      </c>
      <c r="M20" s="3">
        <f t="shared" si="5"/>
        <v>2.5</v>
      </c>
      <c r="N20">
        <v>6</v>
      </c>
      <c r="O20" s="3">
        <f t="shared" si="6"/>
        <v>1.8800000000000001</v>
      </c>
      <c r="Q20" s="3">
        <f t="shared" si="4"/>
        <v>11.889999999999999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First Sheet</vt:lpstr>
      <vt:lpstr>tutorail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user3</dc:creator>
  <cp:lastModifiedBy>Nada Almohaimeed</cp:lastModifiedBy>
  <dcterms:created xsi:type="dcterms:W3CDTF">2013-03-05T07:04:25Z</dcterms:created>
  <dcterms:modified xsi:type="dcterms:W3CDTF">2013-05-13T18:42:38Z</dcterms:modified>
</cp:coreProperties>
</file>