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LD50" sheetId="4" r:id="rId1"/>
    <sheet name="DAMMAM" sheetId="5" r:id="rId2"/>
    <sheet name="India_cat fish" sheetId="6" r:id="rId3"/>
  </sheets>
  <calcPr calcId="145621"/>
</workbook>
</file>

<file path=xl/calcChain.xml><?xml version="1.0" encoding="utf-8"?>
<calcChain xmlns="http://schemas.openxmlformats.org/spreadsheetml/2006/main">
  <c r="C11" i="6" l="1"/>
  <c r="C14" i="6" s="1"/>
  <c r="C15" i="6" s="1"/>
  <c r="C2" i="6"/>
  <c r="C8" i="6"/>
  <c r="C7" i="6"/>
  <c r="C6" i="6"/>
  <c r="C5" i="6"/>
  <c r="C4" i="6"/>
  <c r="C3" i="6"/>
  <c r="C2" i="5"/>
  <c r="C6" i="5"/>
  <c r="C5" i="5"/>
  <c r="C4" i="5"/>
  <c r="C3" i="5"/>
  <c r="C11" i="5" s="1"/>
  <c r="C11" i="4"/>
  <c r="C3" i="4"/>
  <c r="C4" i="4"/>
  <c r="C5" i="4"/>
  <c r="C6" i="4"/>
  <c r="C14" i="5" l="1"/>
  <c r="C15" i="5" s="1"/>
  <c r="C15" i="4"/>
  <c r="C16" i="4" s="1"/>
</calcChain>
</file>

<file path=xl/sharedStrings.xml><?xml version="1.0" encoding="utf-8"?>
<sst xmlns="http://schemas.openxmlformats.org/spreadsheetml/2006/main" count="30" uniqueCount="11">
  <si>
    <t>group</t>
  </si>
  <si>
    <t>Dose</t>
  </si>
  <si>
    <t>log-dose</t>
  </si>
  <si>
    <t>dead</t>
  </si>
  <si>
    <t>%mortality</t>
  </si>
  <si>
    <t>Probit</t>
  </si>
  <si>
    <t>Probit Y =</t>
  </si>
  <si>
    <t>Log X =</t>
  </si>
  <si>
    <t>log Z =</t>
  </si>
  <si>
    <t>Log Z =</t>
  </si>
  <si>
    <t>LD50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</si>
</sst>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'LD50'!$F$1</c:f>
              <c:strCache>
                <c:ptCount val="1"/>
                <c:pt idx="0">
                  <c:v>Probit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'LD50'!$C$3:$C$6</c:f>
              <c:numCache>
                <c:formatCode>0.00</c:formatCode>
                <c:ptCount val="4"/>
                <c:pt idx="0">
                  <c:v>2.2174839442139063</c:v>
                </c:pt>
                <c:pt idx="1">
                  <c:v>2.5185139398778875</c:v>
                </c:pt>
                <c:pt idx="2">
                  <c:v>2.8195439355418688</c:v>
                </c:pt>
                <c:pt idx="3">
                  <c:v>3.12057393120585</c:v>
                </c:pt>
              </c:numCache>
            </c:numRef>
          </c:xVal>
          <c:yVal>
            <c:numRef>
              <c:f>'LD50'!$F$3:$F$6</c:f>
              <c:numCache>
                <c:formatCode>General</c:formatCode>
                <c:ptCount val="4"/>
                <c:pt idx="0">
                  <c:v>3.36</c:v>
                </c:pt>
                <c:pt idx="1">
                  <c:v>4.16</c:v>
                </c:pt>
                <c:pt idx="2">
                  <c:v>4.75</c:v>
                </c:pt>
                <c:pt idx="3">
                  <c:v>5.84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479936"/>
        <c:axId val="81739776"/>
      </c:scatterChart>
      <c:valAx>
        <c:axId val="8147993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81739776"/>
        <c:crosses val="autoZero"/>
        <c:crossBetween val="midCat"/>
      </c:valAx>
      <c:valAx>
        <c:axId val="81739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479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DAMMAM!$F$1</c:f>
              <c:strCache>
                <c:ptCount val="1"/>
                <c:pt idx="0">
                  <c:v>Probit</c:v>
                </c:pt>
              </c:strCache>
            </c:strRef>
          </c:tx>
          <c:spPr>
            <a:ln w="28575">
              <a:noFill/>
            </a:ln>
          </c:spPr>
          <c:xVal>
            <c:numRef>
              <c:f>DAMMAM!$C$2:$C$6</c:f>
              <c:numCache>
                <c:formatCode>0.00</c:formatCode>
                <c:ptCount val="5"/>
                <c:pt idx="0">
                  <c:v>1.3979400086720377</c:v>
                </c:pt>
                <c:pt idx="1">
                  <c:v>1.6989700043360187</c:v>
                </c:pt>
                <c:pt idx="2">
                  <c:v>1.8750612633917001</c:v>
                </c:pt>
                <c:pt idx="3">
                  <c:v>2</c:v>
                </c:pt>
                <c:pt idx="4">
                  <c:v>2.1760912590556813</c:v>
                </c:pt>
              </c:numCache>
            </c:numRef>
          </c:xVal>
          <c:yVal>
            <c:numRef>
              <c:f>DAMMAM!$F$2:$F$6</c:f>
              <c:numCache>
                <c:formatCode>General</c:formatCode>
                <c:ptCount val="5"/>
                <c:pt idx="0">
                  <c:v>3.04</c:v>
                </c:pt>
                <c:pt idx="1">
                  <c:v>4.75</c:v>
                </c:pt>
                <c:pt idx="2">
                  <c:v>5.52</c:v>
                </c:pt>
                <c:pt idx="3">
                  <c:v>6.28</c:v>
                </c:pt>
                <c:pt idx="4">
                  <c:v>6.96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7792"/>
        <c:axId val="144004224"/>
      </c:scatterChart>
      <c:valAx>
        <c:axId val="14369779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44004224"/>
        <c:crosses val="autoZero"/>
        <c:crossBetween val="midCat"/>
      </c:valAx>
      <c:valAx>
        <c:axId val="144004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3697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3.4256999125109364E-2"/>
          <c:y val="0.18554425488480605"/>
          <c:w val="0.70884601924759405"/>
          <c:h val="0.689216608340624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'India_cat fish'!$F$1</c:f>
              <c:strCache>
                <c:ptCount val="1"/>
                <c:pt idx="0">
                  <c:v>Probit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'India_cat fish'!$C$3:$C$8</c:f>
              <c:numCache>
                <c:formatCode>0.00</c:formatCode>
                <c:ptCount val="6"/>
                <c:pt idx="0">
                  <c:v>1.4771212547196624</c:v>
                </c:pt>
                <c:pt idx="1">
                  <c:v>1.6020599913279623</c:v>
                </c:pt>
                <c:pt idx="2">
                  <c:v>1.6989700043360187</c:v>
                </c:pt>
                <c:pt idx="3">
                  <c:v>1.7781512503836436</c:v>
                </c:pt>
                <c:pt idx="4">
                  <c:v>1.8450980400142569</c:v>
                </c:pt>
                <c:pt idx="5">
                  <c:v>1.9030899869919435</c:v>
                </c:pt>
              </c:numCache>
            </c:numRef>
          </c:xVal>
          <c:yVal>
            <c:numRef>
              <c:f>'India_cat fish'!$F$3:$F$8</c:f>
              <c:numCache>
                <c:formatCode>General</c:formatCode>
                <c:ptCount val="6"/>
                <c:pt idx="0">
                  <c:v>4.16</c:v>
                </c:pt>
                <c:pt idx="1">
                  <c:v>4.4800000000000004</c:v>
                </c:pt>
                <c:pt idx="2">
                  <c:v>5</c:v>
                </c:pt>
                <c:pt idx="3">
                  <c:v>5.52</c:v>
                </c:pt>
                <c:pt idx="4">
                  <c:v>5.84</c:v>
                </c:pt>
                <c:pt idx="5">
                  <c:v>6.28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905152"/>
        <c:axId val="145906688"/>
      </c:scatterChart>
      <c:valAx>
        <c:axId val="145905152"/>
        <c:scaling>
          <c:orientation val="minMax"/>
        </c:scaling>
        <c:delete val="0"/>
        <c:axPos val="b"/>
        <c:minorGridlines/>
        <c:numFmt formatCode="0.00" sourceLinked="1"/>
        <c:majorTickMark val="out"/>
        <c:minorTickMark val="none"/>
        <c:tickLblPos val="nextTo"/>
        <c:crossAx val="145906688"/>
        <c:crosses val="autoZero"/>
        <c:crossBetween val="midCat"/>
      </c:valAx>
      <c:valAx>
        <c:axId val="14590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905152"/>
        <c:crossesAt val="0.5"/>
        <c:crossBetween val="midCat"/>
      </c:valAx>
    </c:plotArea>
    <c:legend>
      <c:legendPos val="r"/>
      <c:layout>
        <c:manualLayout>
          <c:xMode val="edge"/>
          <c:yMode val="edge"/>
          <c:x val="0.73013779527559053"/>
          <c:y val="0.43705818022747156"/>
          <c:w val="0.25319553805774281"/>
          <c:h val="0.2183603091280256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6</xdr:row>
      <xdr:rowOff>23812</xdr:rowOff>
    </xdr:from>
    <xdr:to>
      <xdr:col>15</xdr:col>
      <xdr:colOff>238125</xdr:colOff>
      <xdr:row>20</xdr:row>
      <xdr:rowOff>100012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6</xdr:row>
      <xdr:rowOff>119062</xdr:rowOff>
    </xdr:from>
    <xdr:to>
      <xdr:col>15</xdr:col>
      <xdr:colOff>38100</xdr:colOff>
      <xdr:row>21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5</xdr:row>
      <xdr:rowOff>90487</xdr:rowOff>
    </xdr:from>
    <xdr:to>
      <xdr:col>16</xdr:col>
      <xdr:colOff>171450</xdr:colOff>
      <xdr:row>19</xdr:row>
      <xdr:rowOff>166687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11" sqref="C11"/>
    </sheetView>
  </sheetViews>
  <sheetFormatPr defaultRowHeight="15" x14ac:dyDescent="0.25"/>
  <cols>
    <col min="5" max="5" width="11.42578125" customWidth="1"/>
  </cols>
  <sheetData>
    <row r="1" spans="1: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3">
        <v>1</v>
      </c>
      <c r="B2" s="3">
        <v>0</v>
      </c>
      <c r="C2" s="6">
        <v>0</v>
      </c>
      <c r="D2" s="3">
        <v>0</v>
      </c>
      <c r="E2" s="3">
        <v>0</v>
      </c>
      <c r="F2" s="3">
        <v>0</v>
      </c>
    </row>
    <row r="3" spans="1:6" x14ac:dyDescent="0.25">
      <c r="A3" s="3">
        <v>2</v>
      </c>
      <c r="B3" s="3">
        <v>165</v>
      </c>
      <c r="C3" s="2">
        <f t="shared" ref="C3:C6" si="0">LOG10(B3)</f>
        <v>2.2174839442139063</v>
      </c>
      <c r="D3" s="3">
        <v>0</v>
      </c>
      <c r="E3" s="3">
        <v>5</v>
      </c>
      <c r="F3" s="3">
        <v>3.36</v>
      </c>
    </row>
    <row r="4" spans="1:6" x14ac:dyDescent="0.25">
      <c r="A4" s="3">
        <v>3</v>
      </c>
      <c r="B4" s="3">
        <v>330</v>
      </c>
      <c r="C4" s="2">
        <f t="shared" si="0"/>
        <v>2.5185139398778875</v>
      </c>
      <c r="D4" s="3">
        <v>1</v>
      </c>
      <c r="E4" s="3">
        <v>20</v>
      </c>
      <c r="F4" s="3">
        <v>4.16</v>
      </c>
    </row>
    <row r="5" spans="1:6" x14ac:dyDescent="0.25">
      <c r="A5" s="3">
        <v>4</v>
      </c>
      <c r="B5" s="3">
        <v>660</v>
      </c>
      <c r="C5" s="2">
        <f t="shared" si="0"/>
        <v>2.8195439355418688</v>
      </c>
      <c r="D5" s="3">
        <v>2</v>
      </c>
      <c r="E5" s="3">
        <v>40</v>
      </c>
      <c r="F5" s="3">
        <v>4.75</v>
      </c>
    </row>
    <row r="6" spans="1:6" x14ac:dyDescent="0.25">
      <c r="A6" s="3">
        <v>5</v>
      </c>
      <c r="B6" s="3">
        <v>1320</v>
      </c>
      <c r="C6" s="2">
        <f t="shared" si="0"/>
        <v>3.12057393120585</v>
      </c>
      <c r="D6" s="3">
        <v>4</v>
      </c>
      <c r="E6" s="3">
        <v>80</v>
      </c>
      <c r="F6" s="3">
        <v>5.84</v>
      </c>
    </row>
    <row r="10" spans="1:6" x14ac:dyDescent="0.25">
      <c r="B10" s="3" t="s">
        <v>6</v>
      </c>
      <c r="C10" s="3">
        <v>6</v>
      </c>
    </row>
    <row r="11" spans="1:6" x14ac:dyDescent="0.25">
      <c r="B11" s="3" t="s">
        <v>7</v>
      </c>
      <c r="C11" s="7">
        <f>TREND(C2:C6,F2:F6,C10)</f>
        <v>3.4501323319084531</v>
      </c>
    </row>
    <row r="12" spans="1:6" x14ac:dyDescent="0.25">
      <c r="B12" s="3"/>
      <c r="C12" s="2"/>
    </row>
    <row r="13" spans="1:6" x14ac:dyDescent="0.25">
      <c r="B13" s="3"/>
      <c r="C13" s="3"/>
    </row>
    <row r="14" spans="1:6" x14ac:dyDescent="0.25">
      <c r="B14" s="3"/>
      <c r="C14" s="3"/>
    </row>
    <row r="15" spans="1:6" x14ac:dyDescent="0.25">
      <c r="B15" s="3" t="s">
        <v>8</v>
      </c>
      <c r="C15" s="7">
        <f>(C11)</f>
        <v>3.4501323319084531</v>
      </c>
    </row>
    <row r="16" spans="1:6" x14ac:dyDescent="0.25">
      <c r="B16" s="3" t="s">
        <v>10</v>
      </c>
      <c r="C16" s="1">
        <f>10^C15</f>
        <v>2819.2418388378705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13" sqref="F13"/>
    </sheetView>
  </sheetViews>
  <sheetFormatPr defaultRowHeight="15" x14ac:dyDescent="0.25"/>
  <cols>
    <col min="5" max="5" width="11.140625" customWidth="1"/>
  </cols>
  <sheetData>
    <row r="1" spans="1:6" x14ac:dyDescent="0.25">
      <c r="A1" t="s">
        <v>0</v>
      </c>
      <c r="B1" s="3" t="s">
        <v>1</v>
      </c>
      <c r="C1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>
        <v>1</v>
      </c>
      <c r="B2" s="3">
        <v>25</v>
      </c>
      <c r="C2" s="2">
        <f t="shared" ref="C2:C6" si="0">LOG10(B2)</f>
        <v>1.3979400086720377</v>
      </c>
      <c r="D2" s="3">
        <v>0</v>
      </c>
      <c r="E2" s="3">
        <v>2.5</v>
      </c>
      <c r="F2" s="3">
        <v>3.04</v>
      </c>
    </row>
    <row r="3" spans="1:6" x14ac:dyDescent="0.25">
      <c r="A3">
        <v>2</v>
      </c>
      <c r="B3" s="3">
        <v>50</v>
      </c>
      <c r="C3" s="2">
        <f t="shared" si="0"/>
        <v>1.6989700043360187</v>
      </c>
      <c r="D3" s="3">
        <v>40</v>
      </c>
      <c r="E3" s="3">
        <v>40</v>
      </c>
      <c r="F3" s="3">
        <v>4.75</v>
      </c>
    </row>
    <row r="4" spans="1:6" x14ac:dyDescent="0.25">
      <c r="A4">
        <v>3</v>
      </c>
      <c r="B4" s="3">
        <v>75</v>
      </c>
      <c r="C4" s="2">
        <f t="shared" si="0"/>
        <v>1.8750612633917001</v>
      </c>
      <c r="D4" s="3">
        <v>70</v>
      </c>
      <c r="E4" s="3">
        <v>70</v>
      </c>
      <c r="F4" s="3">
        <v>5.52</v>
      </c>
    </row>
    <row r="5" spans="1:6" x14ac:dyDescent="0.25">
      <c r="A5">
        <v>4</v>
      </c>
      <c r="B5" s="3">
        <v>100</v>
      </c>
      <c r="C5" s="2">
        <f t="shared" si="0"/>
        <v>2</v>
      </c>
      <c r="D5" s="3">
        <v>90</v>
      </c>
      <c r="E5" s="3">
        <v>90</v>
      </c>
      <c r="F5" s="3">
        <v>6.28</v>
      </c>
    </row>
    <row r="6" spans="1:6" x14ac:dyDescent="0.25">
      <c r="A6">
        <v>5</v>
      </c>
      <c r="B6" s="3">
        <v>150</v>
      </c>
      <c r="C6" s="2">
        <f t="shared" si="0"/>
        <v>2.1760912590556813</v>
      </c>
      <c r="D6" s="3">
        <v>100</v>
      </c>
      <c r="E6" s="3">
        <v>97.5</v>
      </c>
      <c r="F6" s="3">
        <v>6.96</v>
      </c>
    </row>
    <row r="10" spans="1:6" x14ac:dyDescent="0.25">
      <c r="B10" t="s">
        <v>6</v>
      </c>
      <c r="C10" s="3">
        <v>4</v>
      </c>
    </row>
    <row r="11" spans="1:6" x14ac:dyDescent="0.25">
      <c r="B11" t="s">
        <v>9</v>
      </c>
      <c r="C11" s="2">
        <f>TREND(C2:C6,F2:F6,C10)</f>
        <v>1.5726436809477509</v>
      </c>
    </row>
    <row r="12" spans="1:6" x14ac:dyDescent="0.25">
      <c r="C12" s="2"/>
    </row>
    <row r="13" spans="1:6" x14ac:dyDescent="0.25">
      <c r="C13" s="3"/>
    </row>
    <row r="14" spans="1:6" x14ac:dyDescent="0.25">
      <c r="B14" t="s">
        <v>8</v>
      </c>
      <c r="C14" s="2">
        <f>(C11)</f>
        <v>1.5726436809477509</v>
      </c>
    </row>
    <row r="15" spans="1:6" x14ac:dyDescent="0.25">
      <c r="B15" t="s">
        <v>10</v>
      </c>
      <c r="C15" s="1">
        <f>10^C14</f>
        <v>37.380377327367682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8" sqref="A8"/>
    </sheetView>
  </sheetViews>
  <sheetFormatPr defaultRowHeight="15" x14ac:dyDescent="0.25"/>
  <cols>
    <col min="5" max="5" width="10.5703125" customWidth="1"/>
  </cols>
  <sheetData>
    <row r="1" spans="1:6" x14ac:dyDescent="0.25">
      <c r="A1" s="3" t="s">
        <v>0</v>
      </c>
      <c r="B1" s="3" t="s">
        <v>1</v>
      </c>
      <c r="C1" t="s">
        <v>2</v>
      </c>
      <c r="D1" s="3" t="s">
        <v>3</v>
      </c>
      <c r="E1" t="s">
        <v>4</v>
      </c>
      <c r="F1" s="3" t="s">
        <v>5</v>
      </c>
    </row>
    <row r="2" spans="1:6" x14ac:dyDescent="0.25">
      <c r="A2" s="3">
        <v>1</v>
      </c>
      <c r="B2" s="3">
        <v>0</v>
      </c>
      <c r="C2" s="2">
        <f>0</f>
        <v>0</v>
      </c>
      <c r="D2">
        <v>0</v>
      </c>
      <c r="E2">
        <v>2.5</v>
      </c>
      <c r="F2">
        <v>0</v>
      </c>
    </row>
    <row r="3" spans="1:6" x14ac:dyDescent="0.25">
      <c r="A3" s="3">
        <v>2</v>
      </c>
      <c r="B3" s="3">
        <v>30</v>
      </c>
      <c r="C3" s="2">
        <f t="shared" ref="C3:C8" si="0">LOG10(B3)</f>
        <v>1.4771212547196624</v>
      </c>
      <c r="D3">
        <v>2</v>
      </c>
      <c r="E3">
        <v>20</v>
      </c>
      <c r="F3">
        <v>4.16</v>
      </c>
    </row>
    <row r="4" spans="1:6" x14ac:dyDescent="0.25">
      <c r="A4" s="3">
        <v>3</v>
      </c>
      <c r="B4" s="3">
        <v>40</v>
      </c>
      <c r="C4" s="2">
        <f t="shared" si="0"/>
        <v>1.6020599913279623</v>
      </c>
      <c r="D4">
        <v>3</v>
      </c>
      <c r="E4">
        <v>30</v>
      </c>
      <c r="F4">
        <v>4.4800000000000004</v>
      </c>
    </row>
    <row r="5" spans="1:6" x14ac:dyDescent="0.25">
      <c r="A5" s="3">
        <v>4</v>
      </c>
      <c r="B5" s="3">
        <v>50</v>
      </c>
      <c r="C5" s="2">
        <f t="shared" si="0"/>
        <v>1.6989700043360187</v>
      </c>
      <c r="D5">
        <v>5</v>
      </c>
      <c r="E5">
        <v>50</v>
      </c>
      <c r="F5">
        <v>5</v>
      </c>
    </row>
    <row r="6" spans="1:6" x14ac:dyDescent="0.25">
      <c r="A6" s="3">
        <v>5</v>
      </c>
      <c r="B6" s="3">
        <v>60</v>
      </c>
      <c r="C6" s="2">
        <f t="shared" si="0"/>
        <v>1.7781512503836436</v>
      </c>
      <c r="D6">
        <v>7</v>
      </c>
      <c r="E6">
        <v>70</v>
      </c>
      <c r="F6">
        <v>5.52</v>
      </c>
    </row>
    <row r="7" spans="1:6" x14ac:dyDescent="0.25">
      <c r="A7" s="3">
        <v>6</v>
      </c>
      <c r="B7" s="3">
        <v>70</v>
      </c>
      <c r="C7" s="2">
        <f t="shared" si="0"/>
        <v>1.8450980400142569</v>
      </c>
      <c r="D7">
        <v>8</v>
      </c>
      <c r="E7">
        <v>80</v>
      </c>
      <c r="F7">
        <v>5.84</v>
      </c>
    </row>
    <row r="8" spans="1:6" x14ac:dyDescent="0.25">
      <c r="A8" s="3">
        <v>7</v>
      </c>
      <c r="B8" s="3">
        <v>80</v>
      </c>
      <c r="C8" s="2">
        <f t="shared" si="0"/>
        <v>1.9030899869919435</v>
      </c>
      <c r="D8">
        <v>9</v>
      </c>
      <c r="E8">
        <v>90</v>
      </c>
      <c r="F8">
        <v>6.28</v>
      </c>
    </row>
    <row r="10" spans="1:6" x14ac:dyDescent="0.25">
      <c r="B10" t="s">
        <v>6</v>
      </c>
      <c r="C10">
        <v>5</v>
      </c>
    </row>
    <row r="11" spans="1:6" x14ac:dyDescent="0.25">
      <c r="B11" t="s">
        <v>9</v>
      </c>
      <c r="C11" s="4">
        <f>TREND(C2:C8,F2:F8,C10)</f>
        <v>1.6380618207392268</v>
      </c>
    </row>
    <row r="12" spans="1:6" x14ac:dyDescent="0.25">
      <c r="C12" s="4"/>
    </row>
    <row r="14" spans="1:6" x14ac:dyDescent="0.25">
      <c r="B14" t="s">
        <v>8</v>
      </c>
      <c r="C14" s="4">
        <f>(C11)</f>
        <v>1.6380618207392268</v>
      </c>
    </row>
    <row r="15" spans="1:6" x14ac:dyDescent="0.25">
      <c r="B15" t="s">
        <v>10</v>
      </c>
      <c r="C15" s="5">
        <f>10^C14</f>
        <v>43.457208002358264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LD50</vt:lpstr>
      <vt:lpstr>DAMMAM</vt:lpstr>
      <vt:lpstr>India_cat fish</vt:lpstr>
    </vt:vector>
  </TitlesOfParts>
  <Company>King Saud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2015-11-07T20:16:36Z</dcterms:created>
  <dcterms:modified xsi:type="dcterms:W3CDTF">2016-03-26T18:55:34Z</dcterms:modified>
</cp:coreProperties>
</file>