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worksheets/sheet6.xml" ContentType="application/vnd.openxmlformats-officedocument.spreadsheetml.worksheet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comments4.xml" ContentType="application/vnd.openxmlformats-officedocument.spreadsheetml.comments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3.xml" ContentType="application/vnd.openxmlformats-officedocument.drawingml.chartshapes+xml"/>
  <Override PartName="/xl/drawings/drawing14.xml" ContentType="application/vnd.openxmlformats-officedocument.drawingml.chartshap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4355" windowHeight="7995" tabRatio="885" activeTab="4"/>
  </bookViews>
  <sheets>
    <sheet name="تحليل التعادل - منتج وحيد" sheetId="1" r:id="rId1"/>
    <sheet name="خريطة الربحية" sheetId="2" r:id="rId2"/>
    <sheet name="تحليل الحساسية(تغيرات المدخلات)" sheetId="4" r:id="rId3"/>
    <sheet name="دراسة البدائل(البديل الأول)" sheetId="5" r:id="rId4"/>
    <sheet name="دراسة البدائل(البديل الثاني)" sheetId="6" r:id="rId5"/>
    <sheet name="تحليل التعادل- تعدد المنتجات" sheetId="7" r:id="rId6"/>
  </sheets>
  <calcPr calcId="145621"/>
</workbook>
</file>

<file path=xl/calcChain.xml><?xml version="1.0" encoding="utf-8"?>
<calcChain xmlns="http://schemas.openxmlformats.org/spreadsheetml/2006/main">
  <c r="C15" i="7"/>
  <c r="D15"/>
  <c r="E15"/>
  <c r="F15"/>
  <c r="G15"/>
  <c r="H15"/>
  <c r="I15"/>
  <c r="B15"/>
  <c r="C14"/>
  <c r="D14"/>
  <c r="E14"/>
  <c r="F14"/>
  <c r="G14"/>
  <c r="H14"/>
  <c r="I14"/>
  <c r="B14"/>
  <c r="C13"/>
  <c r="D13"/>
  <c r="E13"/>
  <c r="F13"/>
  <c r="G13"/>
  <c r="H13"/>
  <c r="I13"/>
  <c r="B13"/>
  <c r="B12"/>
  <c r="C12"/>
  <c r="D12"/>
  <c r="E12"/>
  <c r="F12"/>
  <c r="G12"/>
  <c r="H12"/>
  <c r="I12"/>
  <c r="E11"/>
  <c r="C11"/>
  <c r="D11"/>
  <c r="F11"/>
  <c r="G11"/>
  <c r="H11"/>
  <c r="I11"/>
  <c r="B11"/>
  <c r="I6"/>
  <c r="I7"/>
  <c r="I8"/>
  <c r="I5"/>
  <c r="I9"/>
  <c r="H8"/>
  <c r="H9"/>
  <c r="H6"/>
  <c r="H7"/>
  <c r="H5"/>
  <c r="G6"/>
  <c r="G7"/>
  <c r="G8"/>
  <c r="G5"/>
  <c r="G9"/>
  <c r="D9"/>
  <c r="C9"/>
  <c r="B9"/>
  <c r="D6"/>
  <c r="D7"/>
  <c r="D8"/>
  <c r="D5"/>
  <c r="I13" i="6"/>
  <c r="H13"/>
  <c r="G13"/>
  <c r="F13"/>
  <c r="E13"/>
  <c r="D13"/>
  <c r="C13"/>
  <c r="B13"/>
  <c r="I11"/>
  <c r="H11"/>
  <c r="G11"/>
  <c r="F11"/>
  <c r="E11"/>
  <c r="D11"/>
  <c r="C11"/>
  <c r="B11"/>
  <c r="I10"/>
  <c r="I12" s="1"/>
  <c r="H10"/>
  <c r="H12" s="1"/>
  <c r="G10"/>
  <c r="G12" s="1"/>
  <c r="F10"/>
  <c r="F12" s="1"/>
  <c r="E10"/>
  <c r="E12" s="1"/>
  <c r="D10"/>
  <c r="D12" s="1"/>
  <c r="C10"/>
  <c r="C12" s="1"/>
  <c r="B10"/>
  <c r="B12" s="1"/>
  <c r="C5"/>
  <c r="C8" s="1"/>
  <c r="C14" l="1"/>
  <c r="E14"/>
  <c r="G14"/>
  <c r="I14"/>
  <c r="B14"/>
  <c r="D14"/>
  <c r="F14"/>
  <c r="H14"/>
  <c r="C6"/>
  <c r="C7" s="1"/>
  <c r="I13" i="5"/>
  <c r="H13"/>
  <c r="G13"/>
  <c r="F13"/>
  <c r="E13"/>
  <c r="D13"/>
  <c r="C13"/>
  <c r="B13"/>
  <c r="I11"/>
  <c r="H11"/>
  <c r="G11"/>
  <c r="F11"/>
  <c r="E11"/>
  <c r="D11"/>
  <c r="C11"/>
  <c r="B11"/>
  <c r="I10"/>
  <c r="I12" s="1"/>
  <c r="H10"/>
  <c r="H12" s="1"/>
  <c r="G10"/>
  <c r="G12" s="1"/>
  <c r="F10"/>
  <c r="F12" s="1"/>
  <c r="E10"/>
  <c r="E12" s="1"/>
  <c r="D10"/>
  <c r="D12" s="1"/>
  <c r="C10"/>
  <c r="C12" s="1"/>
  <c r="B10"/>
  <c r="B12" s="1"/>
  <c r="C5"/>
  <c r="C8" s="1"/>
  <c r="I13" i="4"/>
  <c r="H13"/>
  <c r="G13"/>
  <c r="F13"/>
  <c r="E13"/>
  <c r="D13"/>
  <c r="C13"/>
  <c r="B13"/>
  <c r="I11"/>
  <c r="H11"/>
  <c r="G11"/>
  <c r="F11"/>
  <c r="E11"/>
  <c r="D11"/>
  <c r="C11"/>
  <c r="B11"/>
  <c r="I10"/>
  <c r="I12" s="1"/>
  <c r="H10"/>
  <c r="H12" s="1"/>
  <c r="G10"/>
  <c r="G12" s="1"/>
  <c r="F10"/>
  <c r="F12" s="1"/>
  <c r="E10"/>
  <c r="E12" s="1"/>
  <c r="D10"/>
  <c r="D12" s="1"/>
  <c r="C10"/>
  <c r="C12" s="1"/>
  <c r="B10"/>
  <c r="B12" s="1"/>
  <c r="C5"/>
  <c r="C8" s="1"/>
  <c r="F13" i="1"/>
  <c r="H13"/>
  <c r="C13"/>
  <c r="D13"/>
  <c r="E13"/>
  <c r="G13"/>
  <c r="I13"/>
  <c r="B13"/>
  <c r="E11"/>
  <c r="C11"/>
  <c r="D11"/>
  <c r="F11"/>
  <c r="G11"/>
  <c r="H11"/>
  <c r="I11"/>
  <c r="B11"/>
  <c r="B10"/>
  <c r="B15" i="6" l="1"/>
  <c r="C14" i="5"/>
  <c r="E14"/>
  <c r="G14"/>
  <c r="I14"/>
  <c r="B14"/>
  <c r="D14"/>
  <c r="F14"/>
  <c r="H14"/>
  <c r="C6"/>
  <c r="C7" s="1"/>
  <c r="C6" i="4"/>
  <c r="C7" s="1"/>
  <c r="C14"/>
  <c r="E14"/>
  <c r="G14"/>
  <c r="I14"/>
  <c r="B14"/>
  <c r="D14"/>
  <c r="F14"/>
  <c r="H14"/>
  <c r="B12" i="1"/>
  <c r="B14" s="1"/>
  <c r="C10"/>
  <c r="C12" s="1"/>
  <c r="C14" s="1"/>
  <c r="D10"/>
  <c r="D12" s="1"/>
  <c r="D14" s="1"/>
  <c r="E10"/>
  <c r="E12" s="1"/>
  <c r="E14" s="1"/>
  <c r="F10"/>
  <c r="F12" s="1"/>
  <c r="F14" s="1"/>
  <c r="G10"/>
  <c r="G12" s="1"/>
  <c r="G14" s="1"/>
  <c r="H10"/>
  <c r="H12" s="1"/>
  <c r="H14" s="1"/>
  <c r="I10"/>
  <c r="I12" s="1"/>
  <c r="I14" s="1"/>
  <c r="B15" i="4" l="1"/>
  <c r="B15" i="5"/>
  <c r="C5" i="1"/>
  <c r="C6" l="1"/>
  <c r="C7" s="1"/>
  <c r="C8"/>
  <c r="B15" l="1"/>
</calcChain>
</file>

<file path=xl/comments1.xml><?xml version="1.0" encoding="utf-8"?>
<comments xmlns="http://schemas.openxmlformats.org/spreadsheetml/2006/main">
  <authors>
    <author>Hatem Abd-All-Fattah</author>
  </authors>
  <commentList>
    <comment ref="B15" authorId="0">
      <text>
        <r>
          <rPr>
            <b/>
            <sz val="12"/>
            <color indexed="81"/>
            <rFont val="Tahoma"/>
            <family val="2"/>
          </rPr>
          <t>Hatem Abd-All-Fattah:</t>
        </r>
        <r>
          <rPr>
            <sz val="12"/>
            <color indexed="81"/>
            <rFont val="Tahoma"/>
            <family val="2"/>
          </rPr>
          <t xml:space="preserve">
نسبة هامش الأمان عند حجم النشاط المستهدف</t>
        </r>
      </text>
    </comment>
  </commentList>
</comments>
</file>

<file path=xl/comments2.xml><?xml version="1.0" encoding="utf-8"?>
<comments xmlns="http://schemas.openxmlformats.org/spreadsheetml/2006/main">
  <authors>
    <author>Hatem Abd-All-Fattah</author>
  </authors>
  <commentList>
    <comment ref="C2" authorId="0">
      <text>
        <r>
          <rPr>
            <b/>
            <sz val="9"/>
            <color indexed="81"/>
            <rFont val="Tahoma"/>
          </rPr>
          <t>Hatem Abd-All-Fattah: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زيادة سعر البيع من 16 إلى 17</t>
        </r>
      </text>
    </comment>
    <comment ref="C3" authorId="0">
      <text>
        <r>
          <rPr>
            <b/>
            <sz val="9"/>
            <color indexed="81"/>
            <rFont val="Tahoma"/>
            <family val="2"/>
          </rPr>
          <t>Hatem Abd-All-Fattah: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تخفيض التكلفة المتغيرة من 11 إلى 10.5</t>
        </r>
      </text>
    </comment>
    <comment ref="C4" authorId="0">
      <text>
        <r>
          <rPr>
            <b/>
            <sz val="12"/>
            <color indexed="81"/>
            <rFont val="Tahoma"/>
            <family val="2"/>
          </rPr>
          <t>Hatem Abd-All-Fattah:</t>
        </r>
        <r>
          <rPr>
            <sz val="12"/>
            <color indexed="81"/>
            <rFont val="Tahoma"/>
            <family val="2"/>
          </rPr>
          <t xml:space="preserve">
تخفيض التكاليف الثابتة من 30،000 إلى 28،000</t>
        </r>
      </text>
    </comment>
    <comment ref="B15" authorId="0">
      <text>
        <r>
          <rPr>
            <b/>
            <sz val="12"/>
            <color indexed="81"/>
            <rFont val="Tahoma"/>
            <family val="2"/>
          </rPr>
          <t>Hatem Abd-All-Fattah:</t>
        </r>
        <r>
          <rPr>
            <sz val="12"/>
            <color indexed="81"/>
            <rFont val="Tahoma"/>
            <family val="2"/>
          </rPr>
          <t xml:space="preserve">
نسبة هامش الأمان عند حجم النشاط المستهدف</t>
        </r>
      </text>
    </comment>
  </commentList>
</comments>
</file>

<file path=xl/comments3.xml><?xml version="1.0" encoding="utf-8"?>
<comments xmlns="http://schemas.openxmlformats.org/spreadsheetml/2006/main">
  <authors>
    <author>Hatem Abd-All-Fattah</author>
  </authors>
  <commentList>
    <comment ref="B15" authorId="0">
      <text>
        <r>
          <rPr>
            <b/>
            <sz val="12"/>
            <color indexed="81"/>
            <rFont val="Tahoma"/>
            <family val="2"/>
          </rPr>
          <t>Hatem Abd-All-Fattah:</t>
        </r>
        <r>
          <rPr>
            <sz val="12"/>
            <color indexed="81"/>
            <rFont val="Tahoma"/>
            <family val="2"/>
          </rPr>
          <t xml:space="preserve">
نسبة هامش الأمان عند حجم النشاط المستهدف</t>
        </r>
      </text>
    </comment>
  </commentList>
</comments>
</file>

<file path=xl/comments4.xml><?xml version="1.0" encoding="utf-8"?>
<comments xmlns="http://schemas.openxmlformats.org/spreadsheetml/2006/main">
  <authors>
    <author>Hatem Abd-All-Fattah</author>
  </authors>
  <commentList>
    <comment ref="B15" authorId="0">
      <text>
        <r>
          <rPr>
            <b/>
            <sz val="12"/>
            <color indexed="81"/>
            <rFont val="Tahoma"/>
            <family val="2"/>
          </rPr>
          <t>Hatem Abd-All-Fattah:</t>
        </r>
        <r>
          <rPr>
            <sz val="12"/>
            <color indexed="81"/>
            <rFont val="Tahoma"/>
            <family val="2"/>
          </rPr>
          <t xml:space="preserve">
نسبة هامش الأمان عند حجم النشاط المستهدف</t>
        </r>
      </text>
    </comment>
  </commentList>
</comments>
</file>

<file path=xl/sharedStrings.xml><?xml version="1.0" encoding="utf-8"?>
<sst xmlns="http://schemas.openxmlformats.org/spreadsheetml/2006/main" count="140" uniqueCount="50">
  <si>
    <t>نموذج تحليل العلاقة بين الحجم والتكلفة والربح</t>
  </si>
  <si>
    <t>سعر بيع القارورة</t>
  </si>
  <si>
    <t>ريال</t>
  </si>
  <si>
    <t>التكلفة المتغيرة للوحدة</t>
  </si>
  <si>
    <t>التكاليف الثابتة</t>
  </si>
  <si>
    <t>هامش المساهمة للوحدة</t>
  </si>
  <si>
    <t>نقطة التعادل بالوحدات</t>
  </si>
  <si>
    <t>وحدة</t>
  </si>
  <si>
    <t>نقطة التعادل بالريال</t>
  </si>
  <si>
    <t>الربح المستهدف</t>
  </si>
  <si>
    <t>حجم النشاط المستهدف</t>
  </si>
  <si>
    <t>مستوى النشاط</t>
  </si>
  <si>
    <t>التكاليف المتغيرة</t>
  </si>
  <si>
    <t>إجمالي التكاليف</t>
  </si>
  <si>
    <t>إجمالي الإيرادات</t>
  </si>
  <si>
    <t>الربح(الخسارة)</t>
  </si>
  <si>
    <t>نسبة هامش الأمان</t>
  </si>
  <si>
    <r>
      <rPr>
        <b/>
        <u/>
        <sz val="20"/>
        <color rgb="FFFF0000"/>
        <rFont val="Calibri"/>
        <family val="2"/>
        <scheme val="minor"/>
      </rPr>
      <t>ملحوظة</t>
    </r>
    <r>
      <rPr>
        <b/>
        <sz val="20"/>
        <color rgb="FFFF0000"/>
        <rFont val="Calibri"/>
        <family val="2"/>
        <scheme val="minor"/>
      </rPr>
      <t>: بعض المعادلات الهامة:</t>
    </r>
  </si>
  <si>
    <r>
      <t xml:space="preserve">هامش المساهمة للوحدة </t>
    </r>
    <r>
      <rPr>
        <b/>
        <sz val="20"/>
        <color rgb="FFFF0000"/>
        <rFont val="Calibri"/>
        <family val="2"/>
        <scheme val="minor"/>
      </rPr>
      <t>=</t>
    </r>
    <r>
      <rPr>
        <b/>
        <sz val="20"/>
        <color rgb="FF0625C2"/>
        <rFont val="Calibri"/>
        <family val="2"/>
        <scheme val="minor"/>
      </rPr>
      <t xml:space="preserve"> سعربيع الوحدة </t>
    </r>
    <r>
      <rPr>
        <b/>
        <sz val="20"/>
        <color rgb="FFFF0000"/>
        <rFont val="Calibri"/>
        <family val="2"/>
        <scheme val="minor"/>
      </rPr>
      <t>-</t>
    </r>
    <r>
      <rPr>
        <b/>
        <sz val="20"/>
        <color rgb="FF0625C2"/>
        <rFont val="Calibri"/>
        <family val="2"/>
        <scheme val="minor"/>
      </rPr>
      <t xml:space="preserve"> التكلفة المتغير للوحدة</t>
    </r>
  </si>
  <si>
    <r>
      <t xml:space="preserve">نسبة هامش المساهمة </t>
    </r>
    <r>
      <rPr>
        <b/>
        <sz val="20"/>
        <color rgb="FFFF0000"/>
        <rFont val="Calibri"/>
        <family val="2"/>
        <scheme val="minor"/>
      </rPr>
      <t>=</t>
    </r>
    <r>
      <rPr>
        <b/>
        <sz val="20"/>
        <color rgb="FF0625C2"/>
        <rFont val="Calibri"/>
        <family val="2"/>
        <scheme val="minor"/>
      </rPr>
      <t xml:space="preserve"> هامش المساهمة للوحدة </t>
    </r>
    <r>
      <rPr>
        <b/>
        <sz val="20"/>
        <color rgb="FFFF0000"/>
        <rFont val="Calibri"/>
        <family val="2"/>
        <scheme val="minor"/>
      </rPr>
      <t>/</t>
    </r>
    <r>
      <rPr>
        <b/>
        <sz val="20"/>
        <color rgb="FF0625C2"/>
        <rFont val="Calibri"/>
        <family val="2"/>
        <scheme val="minor"/>
      </rPr>
      <t xml:space="preserve"> سعربيع الوحدة</t>
    </r>
  </si>
  <si>
    <r>
      <t xml:space="preserve">التكلفة المتغيرة للوحدة </t>
    </r>
    <r>
      <rPr>
        <b/>
        <sz val="20"/>
        <color rgb="FFFF0000"/>
        <rFont val="Calibri"/>
        <family val="2"/>
        <scheme val="minor"/>
      </rPr>
      <t>=</t>
    </r>
    <r>
      <rPr>
        <b/>
        <sz val="20"/>
        <color rgb="FF0625C2"/>
        <rFont val="Calibri"/>
        <family val="2"/>
        <scheme val="minor"/>
      </rPr>
      <t xml:space="preserve">  سعر بيع الوحدة</t>
    </r>
    <r>
      <rPr>
        <b/>
        <sz val="20"/>
        <color rgb="FFFF0000"/>
        <rFont val="Calibri"/>
        <family val="2"/>
        <scheme val="minor"/>
      </rPr>
      <t xml:space="preserve">X </t>
    </r>
    <r>
      <rPr>
        <b/>
        <sz val="20"/>
        <color rgb="FF0625C2"/>
        <rFont val="Calibri"/>
        <family val="2"/>
        <scheme val="minor"/>
      </rPr>
      <t xml:space="preserve">( 1 </t>
    </r>
    <r>
      <rPr>
        <b/>
        <sz val="20"/>
        <color rgb="FFFF0000"/>
        <rFont val="Calibri"/>
        <family val="2"/>
        <scheme val="minor"/>
      </rPr>
      <t>-</t>
    </r>
    <r>
      <rPr>
        <b/>
        <sz val="20"/>
        <color rgb="FF0625C2"/>
        <rFont val="Calibri"/>
        <family val="2"/>
        <scheme val="minor"/>
      </rPr>
      <t xml:space="preserve">  نسبة هامش المساهمة)</t>
    </r>
  </si>
  <si>
    <r>
      <t>نقطة التعادل بالوحدات</t>
    </r>
    <r>
      <rPr>
        <b/>
        <sz val="20"/>
        <color rgb="FFFF0000"/>
        <rFont val="Calibri"/>
        <family val="2"/>
        <scheme val="minor"/>
      </rPr>
      <t xml:space="preserve"> =</t>
    </r>
    <r>
      <rPr>
        <b/>
        <sz val="20"/>
        <color rgb="FF0625C2"/>
        <rFont val="Calibri"/>
        <family val="2"/>
        <scheme val="minor"/>
      </rPr>
      <t xml:space="preserve">  إجمالي التكاليف الثابتة</t>
    </r>
    <r>
      <rPr>
        <b/>
        <sz val="20"/>
        <color rgb="FFFF0000"/>
        <rFont val="Calibri"/>
        <family val="2"/>
        <scheme val="minor"/>
      </rPr>
      <t xml:space="preserve"> /</t>
    </r>
    <r>
      <rPr>
        <b/>
        <sz val="20"/>
        <color rgb="FF0625C2"/>
        <rFont val="Calibri"/>
        <family val="2"/>
        <scheme val="minor"/>
      </rPr>
      <t xml:space="preserve"> هامش المساهمة للوحدة</t>
    </r>
  </si>
  <si>
    <r>
      <t>نقطة التعادل بالريال</t>
    </r>
    <r>
      <rPr>
        <b/>
        <sz val="20"/>
        <color rgb="FFFF0000"/>
        <rFont val="Calibri"/>
        <family val="2"/>
        <scheme val="minor"/>
      </rPr>
      <t xml:space="preserve"> =</t>
    </r>
    <r>
      <rPr>
        <b/>
        <sz val="20"/>
        <color rgb="FF0625C2"/>
        <rFont val="Calibri"/>
        <family val="2"/>
        <scheme val="minor"/>
      </rPr>
      <t xml:space="preserve">  نقطة التعادل بالوحدات </t>
    </r>
    <r>
      <rPr>
        <b/>
        <sz val="20"/>
        <color rgb="FFFF0000"/>
        <rFont val="Calibri"/>
        <family val="2"/>
        <scheme val="minor"/>
      </rPr>
      <t>X</t>
    </r>
    <r>
      <rPr>
        <b/>
        <sz val="20"/>
        <color rgb="FF0625C2"/>
        <rFont val="Calibri"/>
        <family val="2"/>
        <scheme val="minor"/>
      </rPr>
      <t xml:space="preserve"> سعربيع الوحدة</t>
    </r>
  </si>
  <si>
    <r>
      <t xml:space="preserve">أو نقطة التعادل بالريال </t>
    </r>
    <r>
      <rPr>
        <b/>
        <sz val="20"/>
        <color rgb="FFFF0000"/>
        <rFont val="Calibri"/>
        <family val="2"/>
        <scheme val="minor"/>
      </rPr>
      <t>=</t>
    </r>
    <r>
      <rPr>
        <b/>
        <sz val="20"/>
        <color rgb="FF0625C2"/>
        <rFont val="Calibri"/>
        <family val="2"/>
        <scheme val="minor"/>
      </rPr>
      <t xml:space="preserve"> إجمالي التكاليف الثابتة </t>
    </r>
    <r>
      <rPr>
        <b/>
        <sz val="20"/>
        <color rgb="FFFF0000"/>
        <rFont val="Calibri"/>
        <family val="2"/>
        <scheme val="minor"/>
      </rPr>
      <t>/</t>
    </r>
    <r>
      <rPr>
        <b/>
        <sz val="20"/>
        <color rgb="FF0625C2"/>
        <rFont val="Calibri"/>
        <family val="2"/>
        <scheme val="minor"/>
      </rPr>
      <t xml:space="preserve"> نسبة هامش المساهمة</t>
    </r>
  </si>
  <si>
    <r>
      <t xml:space="preserve">إجمالي التكاليف المتغيرة </t>
    </r>
    <r>
      <rPr>
        <b/>
        <sz val="20"/>
        <color rgb="FFFF0000"/>
        <rFont val="Calibri"/>
        <family val="2"/>
        <scheme val="minor"/>
      </rPr>
      <t>=</t>
    </r>
    <r>
      <rPr>
        <b/>
        <sz val="20"/>
        <color rgb="FF0625C2"/>
        <rFont val="Calibri"/>
        <family val="2"/>
        <scheme val="minor"/>
      </rPr>
      <t xml:space="preserve"> مستوى النشاط (أو حجم المبيعات) </t>
    </r>
    <r>
      <rPr>
        <b/>
        <sz val="20"/>
        <color rgb="FFFF0000"/>
        <rFont val="Calibri"/>
        <family val="2"/>
        <scheme val="minor"/>
      </rPr>
      <t>X</t>
    </r>
    <r>
      <rPr>
        <b/>
        <sz val="20"/>
        <color rgb="FF0625C2"/>
        <rFont val="Calibri"/>
        <family val="2"/>
        <scheme val="minor"/>
      </rPr>
      <t xml:space="preserve"> التكلفة المتغيرة للوحدة</t>
    </r>
  </si>
  <si>
    <r>
      <t xml:space="preserve">إجمالي التكاليف </t>
    </r>
    <r>
      <rPr>
        <b/>
        <sz val="20"/>
        <color rgb="FFFF0000"/>
        <rFont val="Calibri"/>
        <family val="2"/>
        <scheme val="minor"/>
      </rPr>
      <t>=</t>
    </r>
    <r>
      <rPr>
        <b/>
        <sz val="20"/>
        <color rgb="FF0625C2"/>
        <rFont val="Calibri"/>
        <family val="2"/>
        <scheme val="minor"/>
      </rPr>
      <t xml:space="preserve"> إجمالي التكاليف الثابتة </t>
    </r>
    <r>
      <rPr>
        <b/>
        <sz val="20"/>
        <color rgb="FFFF0000"/>
        <rFont val="Calibri"/>
        <family val="2"/>
        <scheme val="minor"/>
      </rPr>
      <t>+</t>
    </r>
    <r>
      <rPr>
        <b/>
        <sz val="20"/>
        <color rgb="FF0625C2"/>
        <rFont val="Calibri"/>
        <family val="2"/>
        <scheme val="minor"/>
      </rPr>
      <t xml:space="preserve"> إجمالي التكاليف المتغير</t>
    </r>
  </si>
  <si>
    <r>
      <t xml:space="preserve">إجمالي الإيرادات </t>
    </r>
    <r>
      <rPr>
        <b/>
        <sz val="20"/>
        <color rgb="FFFF0000"/>
        <rFont val="Calibri"/>
        <family val="2"/>
        <scheme val="minor"/>
      </rPr>
      <t>=</t>
    </r>
    <r>
      <rPr>
        <b/>
        <sz val="20"/>
        <color rgb="FF0625C2"/>
        <rFont val="Calibri"/>
        <family val="2"/>
        <scheme val="minor"/>
      </rPr>
      <t xml:space="preserve">  مستوى النشاط (أو حجم المبيعات) </t>
    </r>
    <r>
      <rPr>
        <b/>
        <sz val="20"/>
        <color rgb="FFFF0000"/>
        <rFont val="Calibri"/>
        <family val="2"/>
        <scheme val="minor"/>
      </rPr>
      <t>X</t>
    </r>
    <r>
      <rPr>
        <b/>
        <sz val="20"/>
        <color rgb="FF0625C2"/>
        <rFont val="Calibri"/>
        <family val="2"/>
        <scheme val="minor"/>
      </rPr>
      <t xml:space="preserve"> سعر بيع الوحدة</t>
    </r>
  </si>
  <si>
    <r>
      <t xml:space="preserve">نسبة هامش الأمان </t>
    </r>
    <r>
      <rPr>
        <b/>
        <sz val="20"/>
        <color rgb="FFFF0000"/>
        <rFont val="Calibri"/>
        <family val="2"/>
        <scheme val="minor"/>
      </rPr>
      <t>=</t>
    </r>
    <r>
      <rPr>
        <b/>
        <sz val="20"/>
        <color rgb="FF0625C2"/>
        <rFont val="Calibri"/>
        <family val="2"/>
        <scheme val="minor"/>
      </rPr>
      <t xml:space="preserve"> (حجم المبيعات المتوقع </t>
    </r>
    <r>
      <rPr>
        <b/>
        <sz val="20"/>
        <color rgb="FFFF0000"/>
        <rFont val="Calibri"/>
        <family val="2"/>
        <scheme val="minor"/>
      </rPr>
      <t>-</t>
    </r>
    <r>
      <rPr>
        <b/>
        <sz val="20"/>
        <color rgb="FF0625C2"/>
        <rFont val="Calibri"/>
        <family val="2"/>
        <scheme val="minor"/>
      </rPr>
      <t xml:space="preserve"> نقطة التعادل بالوحدات) </t>
    </r>
    <r>
      <rPr>
        <b/>
        <sz val="20"/>
        <color rgb="FFFF0000"/>
        <rFont val="Calibri"/>
        <family val="2"/>
        <scheme val="minor"/>
      </rPr>
      <t>/</t>
    </r>
    <r>
      <rPr>
        <b/>
        <sz val="20"/>
        <color rgb="FF0625C2"/>
        <rFont val="Calibri"/>
        <family val="2"/>
        <scheme val="minor"/>
      </rPr>
      <t xml:space="preserve"> حجم المبيعات المتوقع</t>
    </r>
  </si>
  <si>
    <t>العلاقة بين سعر البيع ونقطة التعادل علاقة عكسية (زيادة سعر البيع يؤدي إلى انخفاض نقطة التعادل)</t>
  </si>
  <si>
    <t>نموذج تحليل العلاقة بين الحجم والتكلفة والربح (البديل الأول)</t>
  </si>
  <si>
    <t>القرار:</t>
  </si>
  <si>
    <t xml:space="preserve">التوصية بقبول البديل الثاني </t>
  </si>
  <si>
    <r>
      <t xml:space="preserve">حيث انه يحقق نقطة تعادل </t>
    </r>
    <r>
      <rPr>
        <b/>
        <sz val="20"/>
        <color rgb="FFFF0000"/>
        <rFont val="Calibri"/>
        <family val="2"/>
        <scheme val="minor"/>
      </rPr>
      <t>اقل من</t>
    </r>
    <r>
      <rPr>
        <b/>
        <sz val="20"/>
        <color rgb="FF0625C2"/>
        <rFont val="Calibri"/>
        <family val="2"/>
        <scheme val="minor"/>
      </rPr>
      <t xml:space="preserve"> البديل الأول</t>
    </r>
  </si>
  <si>
    <t>نموذج تحليل التعادل في حالة تعدد المنتجات</t>
  </si>
  <si>
    <t>الأرباح المستهدفة</t>
  </si>
  <si>
    <t>المنتجات</t>
  </si>
  <si>
    <t>حليب</t>
  </si>
  <si>
    <t>لبن</t>
  </si>
  <si>
    <t>زبادي</t>
  </si>
  <si>
    <t>قشدة</t>
  </si>
  <si>
    <t>سعر البيع</t>
  </si>
  <si>
    <t>التكاليف المتغيرة للوحدة</t>
  </si>
  <si>
    <t>تشكيلة المنتجات</t>
  </si>
  <si>
    <t>المتوسط المرجح</t>
  </si>
  <si>
    <t>الإجمالي</t>
  </si>
  <si>
    <r>
      <rPr>
        <b/>
        <u/>
        <sz val="20"/>
        <color rgb="FFFF0000"/>
        <rFont val="Calibri"/>
        <family val="2"/>
        <scheme val="minor"/>
      </rPr>
      <t>ملحوظة هامة</t>
    </r>
    <r>
      <rPr>
        <b/>
        <sz val="20"/>
        <color rgb="FFFF0000"/>
        <rFont val="Calibri"/>
        <family val="2"/>
        <scheme val="minor"/>
      </rPr>
      <t>:</t>
    </r>
  </si>
  <si>
    <t xml:space="preserve">العلاقة بين كل من التكلفة المتغيرة والتكلفة الثابتة ونقطة التعادل علاقة طردية </t>
  </si>
  <si>
    <t>بمعنى أن إنخفاض التكاليف المتغيرة والثابتة يؤدي إلى انخفاض نقطة التعادل</t>
  </si>
  <si>
    <r>
      <t xml:space="preserve">كما انه يحقق حجم نشاط مستهدف  </t>
    </r>
    <r>
      <rPr>
        <b/>
        <sz val="20"/>
        <color rgb="FFFF0000"/>
        <rFont val="Calibri"/>
        <family val="2"/>
        <scheme val="minor"/>
      </rPr>
      <t>اقل من</t>
    </r>
    <r>
      <rPr>
        <b/>
        <sz val="20"/>
        <color rgb="FF0625C2"/>
        <rFont val="Calibri"/>
        <family val="2"/>
        <scheme val="minor"/>
      </rPr>
      <t xml:space="preserve"> حجم النشاط المستهدف للبديل الأول عند نفس الربح المستهدف</t>
    </r>
  </si>
  <si>
    <r>
      <t xml:space="preserve">الربح </t>
    </r>
    <r>
      <rPr>
        <b/>
        <sz val="16"/>
        <color rgb="FFFF0000"/>
        <rFont val="Calibri"/>
        <family val="2"/>
        <scheme val="minor"/>
      </rPr>
      <t>(الخسارة)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</si>
</sst>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007A37"/>
      <name val="Calibri"/>
      <family val="2"/>
      <scheme val="minor"/>
    </font>
    <font>
      <b/>
      <sz val="16"/>
      <color rgb="FF007A37"/>
      <name val="Calibri"/>
      <family val="2"/>
      <scheme val="minor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20"/>
      <color rgb="FF0625C2"/>
      <name val="Calibri"/>
      <family val="2"/>
      <scheme val="minor"/>
    </font>
    <font>
      <sz val="20"/>
      <color rgb="FF0625C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sz val="9"/>
      <color indexed="81"/>
      <name val="Tahoma"/>
    </font>
    <font>
      <b/>
      <sz val="9"/>
      <color indexed="81"/>
      <name val="Tahoma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625C2"/>
      <name val="Calibri"/>
      <family val="2"/>
      <scheme val="minor"/>
    </font>
    <font>
      <b/>
      <sz val="16"/>
      <color rgb="FF0625C2"/>
      <name val="Calibri"/>
      <family val="2"/>
      <scheme val="minor"/>
    </font>
    <font>
      <b/>
      <sz val="14"/>
      <color rgb="FF007A37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3" fontId="5" fillId="0" borderId="0" xfId="0" applyNumberFormat="1" applyFont="1"/>
    <xf numFmtId="0" fontId="4" fillId="0" borderId="0" xfId="0" applyFont="1"/>
    <xf numFmtId="164" fontId="5" fillId="0" borderId="0" xfId="1" applyNumberFormat="1" applyFont="1"/>
    <xf numFmtId="164" fontId="2" fillId="0" borderId="0" xfId="1" applyNumberFormat="1" applyFont="1"/>
    <xf numFmtId="3" fontId="6" fillId="0" borderId="0" xfId="0" applyNumberFormat="1" applyFont="1"/>
    <xf numFmtId="164" fontId="5" fillId="2" borderId="0" xfId="1" applyNumberFormat="1" applyFont="1" applyFill="1"/>
    <xf numFmtId="0" fontId="7" fillId="0" borderId="0" xfId="0" applyFont="1"/>
    <xf numFmtId="164" fontId="8" fillId="0" borderId="0" xfId="1" applyNumberFormat="1" applyFont="1"/>
    <xf numFmtId="164" fontId="5" fillId="0" borderId="0" xfId="1" applyNumberFormat="1" applyFont="1" applyFill="1"/>
    <xf numFmtId="0" fontId="9" fillId="0" borderId="0" xfId="0" applyFont="1"/>
    <xf numFmtId="38" fontId="10" fillId="0" borderId="0" xfId="0" applyNumberFormat="1" applyFont="1"/>
    <xf numFmtId="10" fontId="5" fillId="0" borderId="0" xfId="2" applyNumberFormat="1" applyFont="1"/>
    <xf numFmtId="0" fontId="13" fillId="0" borderId="0" xfId="0" applyFont="1" applyFill="1"/>
    <xf numFmtId="0" fontId="0" fillId="0" borderId="0" xfId="0" applyFill="1"/>
    <xf numFmtId="0" fontId="14" fillId="0" borderId="0" xfId="0" applyFont="1" applyFill="1"/>
    <xf numFmtId="0" fontId="15" fillId="0" borderId="0" xfId="0" applyFont="1" applyFill="1"/>
    <xf numFmtId="3" fontId="5" fillId="2" borderId="0" xfId="0" applyNumberFormat="1" applyFont="1" applyFill="1"/>
    <xf numFmtId="164" fontId="5" fillId="3" borderId="0" xfId="1" applyNumberFormat="1" applyFont="1" applyFill="1"/>
    <xf numFmtId="0" fontId="4" fillId="2" borderId="0" xfId="0" applyFont="1" applyFill="1"/>
    <xf numFmtId="0" fontId="0" fillId="2" borderId="0" xfId="0" applyFill="1"/>
    <xf numFmtId="2" fontId="2" fillId="0" borderId="0" xfId="0" applyNumberFormat="1" applyFont="1"/>
    <xf numFmtId="4" fontId="5" fillId="0" borderId="0" xfId="0" applyNumberFormat="1" applyFont="1"/>
    <xf numFmtId="3" fontId="5" fillId="4" borderId="0" xfId="0" applyNumberFormat="1" applyFont="1" applyFill="1"/>
    <xf numFmtId="0" fontId="4" fillId="4" borderId="0" xfId="0" applyFont="1" applyFill="1"/>
    <xf numFmtId="0" fontId="0" fillId="4" borderId="0" xfId="0" applyFill="1"/>
    <xf numFmtId="164" fontId="5" fillId="4" borderId="0" xfId="1" applyNumberFormat="1" applyFont="1" applyFill="1"/>
    <xf numFmtId="0" fontId="21" fillId="0" borderId="0" xfId="0" applyFont="1"/>
    <xf numFmtId="0" fontId="6" fillId="0" borderId="0" xfId="0" applyFont="1"/>
    <xf numFmtId="164" fontId="6" fillId="0" borderId="0" xfId="1" applyNumberFormat="1" applyFont="1"/>
    <xf numFmtId="0" fontId="22" fillId="0" borderId="0" xfId="0" applyFont="1"/>
    <xf numFmtId="2" fontId="22" fillId="0" borderId="0" xfId="0" applyNumberFormat="1" applyFont="1"/>
    <xf numFmtId="9" fontId="22" fillId="0" borderId="0" xfId="0" applyNumberFormat="1" applyFont="1"/>
    <xf numFmtId="2" fontId="23" fillId="0" borderId="0" xfId="0" applyNumberFormat="1" applyFont="1"/>
    <xf numFmtId="0" fontId="24" fillId="0" borderId="0" xfId="0" applyFont="1"/>
    <xf numFmtId="2" fontId="25" fillId="0" borderId="0" xfId="0" applyNumberFormat="1" applyFont="1"/>
    <xf numFmtId="165" fontId="25" fillId="0" borderId="0" xfId="0" applyNumberFormat="1" applyFont="1"/>
    <xf numFmtId="164" fontId="10" fillId="0" borderId="0" xfId="1" applyNumberFormat="1" applyFont="1"/>
    <xf numFmtId="164" fontId="23" fillId="0" borderId="0" xfId="1" applyNumberFormat="1" applyFont="1"/>
    <xf numFmtId="164" fontId="25" fillId="0" borderId="0" xfId="1" applyNumberFormat="1" applyFont="1"/>
    <xf numFmtId="164" fontId="10" fillId="2" borderId="0" xfId="1" applyNumberFormat="1" applyFont="1" applyFill="1"/>
    <xf numFmtId="0" fontId="8" fillId="0" borderId="0" xfId="0" applyFont="1"/>
    <xf numFmtId="0" fontId="10" fillId="0" borderId="0" xfId="0" applyFont="1"/>
    <xf numFmtId="38" fontId="10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7A37"/>
      <color rgb="FF0625C2"/>
      <color rgb="FFFFFF99"/>
      <color rgb="FFFFFFCC"/>
      <color rgb="FFFFD85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jpeg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image" Target="../media/image1.jpeg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1.jpeg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image" Target="../media/image1.jpeg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image" Target="../media/image1.jpeg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3.xml"/><Relationship Id="rId1" Type="http://schemas.openxmlformats.org/officeDocument/2006/relationships/image" Target="../media/image1.jpeg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خريطة التعادل</a:t>
            </a: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'تحليل التعادل - منتج وحيد'!$A$12</c:f>
              <c:strCache>
                <c:ptCount val="1"/>
                <c:pt idx="0">
                  <c:v>إجمالي التكاليف</c:v>
                </c:pt>
              </c:strCache>
            </c:strRef>
          </c:tx>
          <c:marker>
            <c:symbol val="none"/>
          </c:marker>
          <c:cat>
            <c:numRef>
              <c:f>'تحليل التعادل - منتج وحيد'!$B$9:$I$9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'تحليل التعادل - منتج وحيد'!$B$12:$I$12</c:f>
              <c:numCache>
                <c:formatCode>_(* #,##0_);_(* \(#,##0\);_(* "-"??_);_(@_)</c:formatCode>
                <c:ptCount val="8"/>
                <c:pt idx="0">
                  <c:v>41000</c:v>
                </c:pt>
                <c:pt idx="1">
                  <c:v>52000</c:v>
                </c:pt>
                <c:pt idx="2">
                  <c:v>63000</c:v>
                </c:pt>
                <c:pt idx="3">
                  <c:v>74000</c:v>
                </c:pt>
                <c:pt idx="4">
                  <c:v>85000</c:v>
                </c:pt>
                <c:pt idx="5">
                  <c:v>96000</c:v>
                </c:pt>
                <c:pt idx="6">
                  <c:v>107000</c:v>
                </c:pt>
                <c:pt idx="7">
                  <c:v>118000</c:v>
                </c:pt>
              </c:numCache>
            </c:numRef>
          </c:val>
        </c:ser>
        <c:ser>
          <c:idx val="1"/>
          <c:order val="1"/>
          <c:tx>
            <c:strRef>
              <c:f>'تحليل التعادل - منتج وحيد'!$A$13</c:f>
              <c:strCache>
                <c:ptCount val="1"/>
                <c:pt idx="0">
                  <c:v>إجمالي الإيرادات</c:v>
                </c:pt>
              </c:strCache>
            </c:strRef>
          </c:tx>
          <c:marker>
            <c:symbol val="none"/>
          </c:marker>
          <c:cat>
            <c:numRef>
              <c:f>'تحليل التعادل - منتج وحيد'!$B$9:$I$9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'تحليل التعادل - منتج وحيد'!$B$13:$I$13</c:f>
              <c:numCache>
                <c:formatCode>_(* #,##0_);_(* \(#,##0\);_(* "-"??_);_(@_)</c:formatCode>
                <c:ptCount val="8"/>
                <c:pt idx="0">
                  <c:v>16000</c:v>
                </c:pt>
                <c:pt idx="1">
                  <c:v>32000</c:v>
                </c:pt>
                <c:pt idx="2">
                  <c:v>48000</c:v>
                </c:pt>
                <c:pt idx="3">
                  <c:v>64000</c:v>
                </c:pt>
                <c:pt idx="4">
                  <c:v>80000</c:v>
                </c:pt>
                <c:pt idx="5">
                  <c:v>96000</c:v>
                </c:pt>
                <c:pt idx="6">
                  <c:v>112000</c:v>
                </c:pt>
                <c:pt idx="7">
                  <c:v>128000</c:v>
                </c:pt>
              </c:numCache>
            </c:numRef>
          </c:val>
        </c:ser>
        <c:marker val="1"/>
        <c:axId val="62462976"/>
        <c:axId val="62469248"/>
      </c:lineChart>
      <c:catAx>
        <c:axId val="6246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مستويات النشاط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2469248"/>
        <c:crosses val="autoZero"/>
        <c:auto val="1"/>
        <c:lblAlgn val="ctr"/>
        <c:lblOffset val="100"/>
      </c:catAx>
      <c:valAx>
        <c:axId val="6246924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التكاليف والإيرادات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2462976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EG"/>
              <a:t>خريطة التعادل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9723619237348589"/>
          <c:y val="0.10877332925512793"/>
          <c:w val="0.55109470691163609"/>
          <c:h val="0.67500916758342511"/>
        </c:manualLayout>
      </c:layout>
      <c:lineChart>
        <c:grouping val="standard"/>
        <c:ser>
          <c:idx val="0"/>
          <c:order val="0"/>
          <c:tx>
            <c:strRef>
              <c:f>'تحليل التعادل- تعدد المنتجات'!$A$13</c:f>
              <c:strCache>
                <c:ptCount val="1"/>
                <c:pt idx="0">
                  <c:v>إجمالي التكاليف</c:v>
                </c:pt>
              </c:strCache>
            </c:strRef>
          </c:tx>
          <c:marker>
            <c:symbol val="none"/>
          </c:marker>
          <c:cat>
            <c:numRef>
              <c:f>'تحليل التعادل- تعدد المنتجات'!$B$10:$I$10</c:f>
              <c:numCache>
                <c:formatCode>_(* #,##0_);_(* \(#,##0\);_(* "-"??_);_(@_)</c:formatCode>
                <c:ptCount val="8"/>
                <c:pt idx="0">
                  <c:v>30000</c:v>
                </c:pt>
                <c:pt idx="1">
                  <c:v>60000</c:v>
                </c:pt>
                <c:pt idx="2">
                  <c:v>90000</c:v>
                </c:pt>
                <c:pt idx="3">
                  <c:v>120000</c:v>
                </c:pt>
                <c:pt idx="4">
                  <c:v>150000</c:v>
                </c:pt>
                <c:pt idx="5">
                  <c:v>180000</c:v>
                </c:pt>
                <c:pt idx="6">
                  <c:v>210000</c:v>
                </c:pt>
                <c:pt idx="7">
                  <c:v>240000</c:v>
                </c:pt>
              </c:numCache>
            </c:numRef>
          </c:cat>
          <c:val>
            <c:numRef>
              <c:f>'تحليل التعادل- تعدد المنتجات'!$B$13:$I$13</c:f>
              <c:numCache>
                <c:formatCode>_(* #,##0_);_(* \(#,##0\);_(* "-"??_);_(@_)</c:formatCode>
                <c:ptCount val="8"/>
                <c:pt idx="0">
                  <c:v>401250</c:v>
                </c:pt>
                <c:pt idx="1">
                  <c:v>502500</c:v>
                </c:pt>
                <c:pt idx="2">
                  <c:v>603750</c:v>
                </c:pt>
                <c:pt idx="3">
                  <c:v>705000</c:v>
                </c:pt>
                <c:pt idx="4">
                  <c:v>806250</c:v>
                </c:pt>
                <c:pt idx="5">
                  <c:v>907500</c:v>
                </c:pt>
                <c:pt idx="6">
                  <c:v>1008750</c:v>
                </c:pt>
                <c:pt idx="7">
                  <c:v>1110000</c:v>
                </c:pt>
              </c:numCache>
            </c:numRef>
          </c:val>
        </c:ser>
        <c:ser>
          <c:idx val="1"/>
          <c:order val="1"/>
          <c:tx>
            <c:strRef>
              <c:f>'تحليل التعادل- تعدد المنتجات'!$A$14</c:f>
              <c:strCache>
                <c:ptCount val="1"/>
                <c:pt idx="0">
                  <c:v>إجمالي الإيرادات</c:v>
                </c:pt>
              </c:strCache>
            </c:strRef>
          </c:tx>
          <c:marker>
            <c:symbol val="none"/>
          </c:marker>
          <c:cat>
            <c:numRef>
              <c:f>'تحليل التعادل- تعدد المنتجات'!$B$10:$I$10</c:f>
              <c:numCache>
                <c:formatCode>_(* #,##0_);_(* \(#,##0\);_(* "-"??_);_(@_)</c:formatCode>
                <c:ptCount val="8"/>
                <c:pt idx="0">
                  <c:v>30000</c:v>
                </c:pt>
                <c:pt idx="1">
                  <c:v>60000</c:v>
                </c:pt>
                <c:pt idx="2">
                  <c:v>90000</c:v>
                </c:pt>
                <c:pt idx="3">
                  <c:v>120000</c:v>
                </c:pt>
                <c:pt idx="4">
                  <c:v>150000</c:v>
                </c:pt>
                <c:pt idx="5">
                  <c:v>180000</c:v>
                </c:pt>
                <c:pt idx="6">
                  <c:v>210000</c:v>
                </c:pt>
                <c:pt idx="7">
                  <c:v>240000</c:v>
                </c:pt>
              </c:numCache>
            </c:numRef>
          </c:cat>
          <c:val>
            <c:numRef>
              <c:f>'تحليل التعادل- تعدد المنتجات'!$B$14:$I$14</c:f>
              <c:numCache>
                <c:formatCode>_(* #,##0_);_(* \(#,##0\);_(* "-"??_);_(@_)</c:formatCode>
                <c:ptCount val="8"/>
                <c:pt idx="0">
                  <c:v>158999.99999999997</c:v>
                </c:pt>
                <c:pt idx="1">
                  <c:v>317999.99999999994</c:v>
                </c:pt>
                <c:pt idx="2">
                  <c:v>476999.99999999988</c:v>
                </c:pt>
                <c:pt idx="3">
                  <c:v>635999.99999999988</c:v>
                </c:pt>
                <c:pt idx="4">
                  <c:v>794999.99999999988</c:v>
                </c:pt>
                <c:pt idx="5">
                  <c:v>953999.99999999977</c:v>
                </c:pt>
                <c:pt idx="6">
                  <c:v>1112999.9999999998</c:v>
                </c:pt>
                <c:pt idx="7">
                  <c:v>1271999.9999999998</c:v>
                </c:pt>
              </c:numCache>
            </c:numRef>
          </c:val>
        </c:ser>
        <c:marker val="1"/>
        <c:axId val="72556544"/>
        <c:axId val="72558464"/>
      </c:lineChart>
      <c:catAx>
        <c:axId val="72556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EG"/>
                  <a:t>مستويات الالنشاط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crossAx val="72558464"/>
        <c:crosses val="autoZero"/>
        <c:auto val="1"/>
        <c:lblAlgn val="ctr"/>
        <c:lblOffset val="100"/>
      </c:catAx>
      <c:valAx>
        <c:axId val="725584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ar-EG" sz="1100"/>
                  <a:t>التكاليف والإيرادات</a:t>
                </a:r>
                <a:endParaRPr lang="en-US" sz="1100"/>
              </a:p>
            </c:rich>
          </c:tx>
          <c:layout/>
        </c:title>
        <c:numFmt formatCode="_(* #,##0_);_(* \(#,##0\);_(* &quot;-&quot;??_);_(@_)" sourceLinked="1"/>
        <c:tickLblPos val="nextTo"/>
        <c:crossAx val="72556544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EG"/>
              <a:t>خريطة الربحية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5185797797227574"/>
          <c:y val="0.13652033228012767"/>
          <c:w val="0.5841312621072694"/>
          <c:h val="0.82633196977748291"/>
        </c:manualLayout>
      </c:layout>
      <c:lineChart>
        <c:grouping val="standard"/>
        <c:ser>
          <c:idx val="0"/>
          <c:order val="0"/>
          <c:tx>
            <c:strRef>
              <c:f>'تحليل التعادل- تعدد المنتجات'!$A$15</c:f>
              <c:strCache>
                <c:ptCount val="1"/>
                <c:pt idx="0">
                  <c:v>الربح (الخسارة)</c:v>
                </c:pt>
              </c:strCache>
            </c:strRef>
          </c:tx>
          <c:marker>
            <c:symbol val="none"/>
          </c:marker>
          <c:cat>
            <c:numRef>
              <c:f>'تحليل التعادل- تعدد المنتجات'!$B$10:$I$10</c:f>
              <c:numCache>
                <c:formatCode>_(* #,##0_);_(* \(#,##0\);_(* "-"??_);_(@_)</c:formatCode>
                <c:ptCount val="8"/>
                <c:pt idx="0">
                  <c:v>30000</c:v>
                </c:pt>
                <c:pt idx="1">
                  <c:v>60000</c:v>
                </c:pt>
                <c:pt idx="2">
                  <c:v>90000</c:v>
                </c:pt>
                <c:pt idx="3">
                  <c:v>120000</c:v>
                </c:pt>
                <c:pt idx="4">
                  <c:v>150000</c:v>
                </c:pt>
                <c:pt idx="5">
                  <c:v>180000</c:v>
                </c:pt>
                <c:pt idx="6">
                  <c:v>210000</c:v>
                </c:pt>
                <c:pt idx="7">
                  <c:v>240000</c:v>
                </c:pt>
              </c:numCache>
            </c:numRef>
          </c:cat>
          <c:val>
            <c:numRef>
              <c:f>'تحليل التعادل- تعدد المنتجات'!$B$15:$I$15</c:f>
              <c:numCache>
                <c:formatCode>#,##0_);[Red]\(#,##0\)</c:formatCode>
                <c:ptCount val="8"/>
                <c:pt idx="0">
                  <c:v>-242250.00000000003</c:v>
                </c:pt>
                <c:pt idx="1">
                  <c:v>-184500.00000000006</c:v>
                </c:pt>
                <c:pt idx="2">
                  <c:v>-126750.00000000012</c:v>
                </c:pt>
                <c:pt idx="3">
                  <c:v>-69000.000000000116</c:v>
                </c:pt>
                <c:pt idx="4">
                  <c:v>-11250.000000000116</c:v>
                </c:pt>
                <c:pt idx="5">
                  <c:v>46499.999999999767</c:v>
                </c:pt>
                <c:pt idx="6">
                  <c:v>104249.99999999977</c:v>
                </c:pt>
                <c:pt idx="7">
                  <c:v>161999.99999999977</c:v>
                </c:pt>
              </c:numCache>
            </c:numRef>
          </c:val>
        </c:ser>
        <c:marker val="1"/>
        <c:axId val="72599808"/>
        <c:axId val="72610176"/>
      </c:lineChart>
      <c:catAx>
        <c:axId val="72599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ar-EG" sz="1100"/>
                  <a:t>مستويات النشاط</a:t>
                </a:r>
              </a:p>
            </c:rich>
          </c:tx>
          <c:layout>
            <c:manualLayout>
              <c:xMode val="edge"/>
              <c:yMode val="edge"/>
              <c:x val="0.43862669185354219"/>
              <c:y val="0.66124335422821012"/>
            </c:manualLayout>
          </c:layout>
        </c:title>
        <c:numFmt formatCode="_(* #,##0_);_(* \(#,##0\);_(* &quot;-&quot;??_);_(@_)" sourceLinked="1"/>
        <c:tickLblPos val="nextTo"/>
        <c:crossAx val="72610176"/>
        <c:crosses val="autoZero"/>
        <c:auto val="1"/>
        <c:lblAlgn val="ctr"/>
        <c:lblOffset val="100"/>
      </c:catAx>
      <c:valAx>
        <c:axId val="726101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sz="1100" b="1"/>
                </a:pPr>
                <a:r>
                  <a:rPr lang="ar-EG" sz="1100" b="1"/>
                  <a:t>الربح - الخسارة</a:t>
                </a:r>
              </a:p>
            </c:rich>
          </c:tx>
          <c:layout/>
        </c:title>
        <c:numFmt formatCode="#,##0_);[Red]\(#,##0\)" sourceLinked="1"/>
        <c:tickLblPos val="nextTo"/>
        <c:crossAx val="72599808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خريطة</a:t>
            </a:r>
            <a:r>
              <a:rPr lang="ar-SA" baseline="0"/>
              <a:t> الربحية</a:t>
            </a:r>
            <a:endParaRPr lang="ar-SA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'تحليل التعادل - منتج وحيد'!$A$14</c:f>
              <c:strCache>
                <c:ptCount val="1"/>
                <c:pt idx="0">
                  <c:v>الربح(الخسارة)</c:v>
                </c:pt>
              </c:strCache>
            </c:strRef>
          </c:tx>
          <c:marker>
            <c:symbol val="none"/>
          </c:marker>
          <c:cat>
            <c:numRef>
              <c:f>'تحليل التعادل - منتج وحيد'!$B$9:$I$9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'تحليل التعادل - منتج وحيد'!$B$14:$I$14</c:f>
              <c:numCache>
                <c:formatCode>#,##0_);[Red]\(#,##0\)</c:formatCode>
                <c:ptCount val="8"/>
                <c:pt idx="0">
                  <c:v>-25000</c:v>
                </c:pt>
                <c:pt idx="1">
                  <c:v>-20000</c:v>
                </c:pt>
                <c:pt idx="2">
                  <c:v>-15000</c:v>
                </c:pt>
                <c:pt idx="3">
                  <c:v>-10000</c:v>
                </c:pt>
                <c:pt idx="4">
                  <c:v>-5000</c:v>
                </c:pt>
                <c:pt idx="5">
                  <c:v>0</c:v>
                </c:pt>
                <c:pt idx="6">
                  <c:v>5000</c:v>
                </c:pt>
                <c:pt idx="7">
                  <c:v>10000</c:v>
                </c:pt>
              </c:numCache>
            </c:numRef>
          </c:val>
        </c:ser>
        <c:marker val="1"/>
        <c:axId val="62506880"/>
        <c:axId val="63188992"/>
      </c:lineChart>
      <c:catAx>
        <c:axId val="62506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مستويات النشاط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3188992"/>
        <c:crosses val="autoZero"/>
        <c:auto val="1"/>
        <c:lblAlgn val="ctr"/>
        <c:lblOffset val="100"/>
      </c:catAx>
      <c:valAx>
        <c:axId val="631889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الربح -الخسارة</a:t>
                </a:r>
                <a:endParaRPr lang="en-US"/>
              </a:p>
            </c:rich>
          </c:tx>
        </c:title>
        <c:numFmt formatCode="#,##0_);[Red]\(#,##0\)" sourceLinked="1"/>
        <c:tickLblPos val="nextTo"/>
        <c:crossAx val="62506880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خريطة الربحية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'تحليل التعادل - منتج وحيد'!$A$14</c:f>
              <c:strCache>
                <c:ptCount val="1"/>
                <c:pt idx="0">
                  <c:v>الربح(الخسارة)</c:v>
                </c:pt>
              </c:strCache>
            </c:strRef>
          </c:tx>
          <c:marker>
            <c:symbol val="none"/>
          </c:marker>
          <c:cat>
            <c:numRef>
              <c:f>'تحليل التعادل - منتج وحيد'!$B$9:$I$9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'تحليل التعادل - منتج وحيد'!$B$14:$I$14</c:f>
              <c:numCache>
                <c:formatCode>#,##0_);[Red]\(#,##0\)</c:formatCode>
                <c:ptCount val="8"/>
                <c:pt idx="0">
                  <c:v>-25000</c:v>
                </c:pt>
                <c:pt idx="1">
                  <c:v>-20000</c:v>
                </c:pt>
                <c:pt idx="2">
                  <c:v>-15000</c:v>
                </c:pt>
                <c:pt idx="3">
                  <c:v>-10000</c:v>
                </c:pt>
                <c:pt idx="4">
                  <c:v>-5000</c:v>
                </c:pt>
                <c:pt idx="5">
                  <c:v>0</c:v>
                </c:pt>
                <c:pt idx="6">
                  <c:v>5000</c:v>
                </c:pt>
                <c:pt idx="7">
                  <c:v>10000</c:v>
                </c:pt>
              </c:numCache>
            </c:numRef>
          </c:val>
        </c:ser>
        <c:marker val="1"/>
        <c:axId val="63191680"/>
        <c:axId val="63194624"/>
      </c:lineChart>
      <c:catAx>
        <c:axId val="63191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مستويات النشاط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3194624"/>
        <c:crosses val="autoZero"/>
        <c:auto val="1"/>
        <c:lblAlgn val="ctr"/>
        <c:lblOffset val="100"/>
      </c:catAx>
      <c:valAx>
        <c:axId val="6319462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الربح- الخسارة</a:t>
                </a:r>
                <a:endParaRPr lang="en-US"/>
              </a:p>
            </c:rich>
          </c:tx>
        </c:title>
        <c:numFmt formatCode="#,##0_);[Red]\(#,##0\)" sourceLinked="1"/>
        <c:tickLblPos val="nextTo"/>
        <c:crossAx val="63191680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خريطة التعادل</a:t>
            </a: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'تحليل الحساسية(تغيرات المدخلات)'!$A$12</c:f>
              <c:strCache>
                <c:ptCount val="1"/>
                <c:pt idx="0">
                  <c:v>إجمالي التكاليف</c:v>
                </c:pt>
              </c:strCache>
            </c:strRef>
          </c:tx>
          <c:marker>
            <c:symbol val="none"/>
          </c:marker>
          <c:cat>
            <c:numRef>
              <c:f>'تحليل الحساسية(تغيرات المدخلات)'!$B$9:$I$9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'تحليل الحساسية(تغيرات المدخلات)'!$B$12:$I$12</c:f>
              <c:numCache>
                <c:formatCode>_(* #,##0_);_(* \(#,##0\);_(* "-"??_);_(@_)</c:formatCode>
                <c:ptCount val="8"/>
                <c:pt idx="0">
                  <c:v>38500</c:v>
                </c:pt>
                <c:pt idx="1">
                  <c:v>49000</c:v>
                </c:pt>
                <c:pt idx="2">
                  <c:v>59500</c:v>
                </c:pt>
                <c:pt idx="3">
                  <c:v>70000</c:v>
                </c:pt>
                <c:pt idx="4">
                  <c:v>80500</c:v>
                </c:pt>
                <c:pt idx="5">
                  <c:v>91000</c:v>
                </c:pt>
                <c:pt idx="6">
                  <c:v>101500</c:v>
                </c:pt>
                <c:pt idx="7">
                  <c:v>112000</c:v>
                </c:pt>
              </c:numCache>
            </c:numRef>
          </c:val>
        </c:ser>
        <c:ser>
          <c:idx val="1"/>
          <c:order val="1"/>
          <c:tx>
            <c:strRef>
              <c:f>'تحليل الحساسية(تغيرات المدخلات)'!$A$13</c:f>
              <c:strCache>
                <c:ptCount val="1"/>
                <c:pt idx="0">
                  <c:v>إجمالي الإيرادات</c:v>
                </c:pt>
              </c:strCache>
            </c:strRef>
          </c:tx>
          <c:marker>
            <c:symbol val="none"/>
          </c:marker>
          <c:cat>
            <c:numRef>
              <c:f>'تحليل الحساسية(تغيرات المدخلات)'!$B$9:$I$9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'تحليل الحساسية(تغيرات المدخلات)'!$B$13:$I$13</c:f>
              <c:numCache>
                <c:formatCode>_(* #,##0_);_(* \(#,##0\);_(* "-"??_);_(@_)</c:formatCode>
                <c:ptCount val="8"/>
                <c:pt idx="0">
                  <c:v>17000</c:v>
                </c:pt>
                <c:pt idx="1">
                  <c:v>34000</c:v>
                </c:pt>
                <c:pt idx="2">
                  <c:v>51000</c:v>
                </c:pt>
                <c:pt idx="3">
                  <c:v>68000</c:v>
                </c:pt>
                <c:pt idx="4">
                  <c:v>85000</c:v>
                </c:pt>
                <c:pt idx="5">
                  <c:v>102000</c:v>
                </c:pt>
                <c:pt idx="6">
                  <c:v>119000</c:v>
                </c:pt>
                <c:pt idx="7">
                  <c:v>136000</c:v>
                </c:pt>
              </c:numCache>
            </c:numRef>
          </c:val>
        </c:ser>
        <c:marker val="1"/>
        <c:axId val="63505536"/>
        <c:axId val="63507456"/>
      </c:lineChart>
      <c:catAx>
        <c:axId val="63505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مستويات النشاط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3507456"/>
        <c:crosses val="autoZero"/>
        <c:auto val="1"/>
        <c:lblAlgn val="ctr"/>
        <c:lblOffset val="100"/>
      </c:catAx>
      <c:valAx>
        <c:axId val="6350745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التكاليف والإيرادات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3505536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خريطة</a:t>
            </a:r>
            <a:r>
              <a:rPr lang="ar-SA" baseline="0"/>
              <a:t> الربحية</a:t>
            </a:r>
            <a:endParaRPr lang="ar-SA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'تحليل الحساسية(تغيرات المدخلات)'!$A$14</c:f>
              <c:strCache>
                <c:ptCount val="1"/>
                <c:pt idx="0">
                  <c:v>الربح(الخسارة)</c:v>
                </c:pt>
              </c:strCache>
            </c:strRef>
          </c:tx>
          <c:marker>
            <c:symbol val="none"/>
          </c:marker>
          <c:cat>
            <c:numRef>
              <c:f>'تحليل الحساسية(تغيرات المدخلات)'!$B$9:$I$9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'تحليل الحساسية(تغيرات المدخلات)'!$B$14:$I$14</c:f>
              <c:numCache>
                <c:formatCode>#,##0_);[Red]\(#,##0\)</c:formatCode>
                <c:ptCount val="8"/>
                <c:pt idx="0">
                  <c:v>-21500</c:v>
                </c:pt>
                <c:pt idx="1">
                  <c:v>-15000</c:v>
                </c:pt>
                <c:pt idx="2">
                  <c:v>-8500</c:v>
                </c:pt>
                <c:pt idx="3">
                  <c:v>-2000</c:v>
                </c:pt>
                <c:pt idx="4">
                  <c:v>4500</c:v>
                </c:pt>
                <c:pt idx="5">
                  <c:v>11000</c:v>
                </c:pt>
                <c:pt idx="6">
                  <c:v>17500</c:v>
                </c:pt>
                <c:pt idx="7">
                  <c:v>24000</c:v>
                </c:pt>
              </c:numCache>
            </c:numRef>
          </c:val>
        </c:ser>
        <c:marker val="1"/>
        <c:axId val="63528320"/>
        <c:axId val="63636992"/>
      </c:lineChart>
      <c:catAx>
        <c:axId val="63528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مستويات النشاط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3636992"/>
        <c:crosses val="autoZero"/>
        <c:auto val="1"/>
        <c:lblAlgn val="ctr"/>
        <c:lblOffset val="100"/>
      </c:catAx>
      <c:valAx>
        <c:axId val="636369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الربح -الخسارة</a:t>
                </a:r>
                <a:endParaRPr lang="en-US"/>
              </a:p>
            </c:rich>
          </c:tx>
        </c:title>
        <c:numFmt formatCode="#,##0_);[Red]\(#,##0\)" sourceLinked="1"/>
        <c:tickLblPos val="nextTo"/>
        <c:crossAx val="63528320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خريطة التعادل</a:t>
            </a: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'دراسة البدائل(البديل الأول)'!$A$12</c:f>
              <c:strCache>
                <c:ptCount val="1"/>
                <c:pt idx="0">
                  <c:v>إجمالي التكاليف</c:v>
                </c:pt>
              </c:strCache>
            </c:strRef>
          </c:tx>
          <c:marker>
            <c:symbol val="none"/>
          </c:marker>
          <c:cat>
            <c:numRef>
              <c:f>'دراسة البدائل(البديل الأول)'!$B$9:$I$9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'دراسة البدائل(البديل الأول)'!$B$12:$I$12</c:f>
              <c:numCache>
                <c:formatCode>_(* #,##0_);_(* \(#,##0\);_(* "-"??_);_(@_)</c:formatCode>
                <c:ptCount val="8"/>
                <c:pt idx="0">
                  <c:v>59000</c:v>
                </c:pt>
                <c:pt idx="1">
                  <c:v>68000</c:v>
                </c:pt>
                <c:pt idx="2">
                  <c:v>77000</c:v>
                </c:pt>
                <c:pt idx="3">
                  <c:v>86000</c:v>
                </c:pt>
                <c:pt idx="4">
                  <c:v>95000</c:v>
                </c:pt>
                <c:pt idx="5">
                  <c:v>104000</c:v>
                </c:pt>
                <c:pt idx="6">
                  <c:v>113000</c:v>
                </c:pt>
                <c:pt idx="7">
                  <c:v>122000</c:v>
                </c:pt>
              </c:numCache>
            </c:numRef>
          </c:val>
        </c:ser>
        <c:ser>
          <c:idx val="1"/>
          <c:order val="1"/>
          <c:tx>
            <c:strRef>
              <c:f>'دراسة البدائل(البديل الأول)'!$A$13</c:f>
              <c:strCache>
                <c:ptCount val="1"/>
                <c:pt idx="0">
                  <c:v>إجمالي الإيرادات</c:v>
                </c:pt>
              </c:strCache>
            </c:strRef>
          </c:tx>
          <c:marker>
            <c:symbol val="none"/>
          </c:marker>
          <c:cat>
            <c:numRef>
              <c:f>'دراسة البدائل(البديل الأول)'!$B$9:$I$9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'دراسة البدائل(البديل الأول)'!$B$13:$I$13</c:f>
              <c:numCache>
                <c:formatCode>_(* #,##0_);_(* \(#,##0\);_(* "-"??_);_(@_)</c:formatCode>
                <c:ptCount val="8"/>
                <c:pt idx="0">
                  <c:v>21000</c:v>
                </c:pt>
                <c:pt idx="1">
                  <c:v>42000</c:v>
                </c:pt>
                <c:pt idx="2">
                  <c:v>63000</c:v>
                </c:pt>
                <c:pt idx="3">
                  <c:v>84000</c:v>
                </c:pt>
                <c:pt idx="4">
                  <c:v>105000</c:v>
                </c:pt>
                <c:pt idx="5">
                  <c:v>126000</c:v>
                </c:pt>
                <c:pt idx="6">
                  <c:v>147000</c:v>
                </c:pt>
                <c:pt idx="7">
                  <c:v>168000</c:v>
                </c:pt>
              </c:numCache>
            </c:numRef>
          </c:val>
        </c:ser>
        <c:marker val="1"/>
        <c:axId val="63659008"/>
        <c:axId val="63755392"/>
      </c:lineChart>
      <c:catAx>
        <c:axId val="63659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مستويات النشاط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3755392"/>
        <c:crosses val="autoZero"/>
        <c:auto val="1"/>
        <c:lblAlgn val="ctr"/>
        <c:lblOffset val="100"/>
      </c:catAx>
      <c:valAx>
        <c:axId val="637553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التكاليف والإيرادات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3659008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خريطة</a:t>
            </a:r>
            <a:r>
              <a:rPr lang="ar-SA" baseline="0"/>
              <a:t> الربحية</a:t>
            </a:r>
            <a:endParaRPr lang="ar-SA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'دراسة البدائل(البديل الأول)'!$A$14</c:f>
              <c:strCache>
                <c:ptCount val="1"/>
                <c:pt idx="0">
                  <c:v>الربح(الخسارة)</c:v>
                </c:pt>
              </c:strCache>
            </c:strRef>
          </c:tx>
          <c:marker>
            <c:symbol val="none"/>
          </c:marker>
          <c:cat>
            <c:numRef>
              <c:f>'دراسة البدائل(البديل الأول)'!$B$9:$I$9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'دراسة البدائل(البديل الأول)'!$B$14:$I$14</c:f>
              <c:numCache>
                <c:formatCode>#,##0_);[Red]\(#,##0\)</c:formatCode>
                <c:ptCount val="8"/>
                <c:pt idx="0">
                  <c:v>-38000</c:v>
                </c:pt>
                <c:pt idx="1">
                  <c:v>-26000</c:v>
                </c:pt>
                <c:pt idx="2">
                  <c:v>-14000</c:v>
                </c:pt>
                <c:pt idx="3">
                  <c:v>-2000</c:v>
                </c:pt>
                <c:pt idx="4">
                  <c:v>10000</c:v>
                </c:pt>
                <c:pt idx="5">
                  <c:v>22000</c:v>
                </c:pt>
                <c:pt idx="6">
                  <c:v>34000</c:v>
                </c:pt>
                <c:pt idx="7">
                  <c:v>46000</c:v>
                </c:pt>
              </c:numCache>
            </c:numRef>
          </c:val>
        </c:ser>
        <c:marker val="1"/>
        <c:axId val="63993344"/>
        <c:axId val="63995264"/>
      </c:lineChart>
      <c:catAx>
        <c:axId val="63993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مستويات النشاط</a:t>
                </a:r>
                <a:endParaRPr lang="en-US"/>
              </a:p>
            </c:rich>
          </c:tx>
        </c:title>
        <c:numFmt formatCode="_(* #,##0_);_(* \(#,##0\);_(* &quot;-&quot;??_);_(@_)" sourceLinked="1"/>
        <c:tickLblPos val="nextTo"/>
        <c:crossAx val="63995264"/>
        <c:crosses val="autoZero"/>
        <c:auto val="1"/>
        <c:lblAlgn val="ctr"/>
        <c:lblOffset val="100"/>
      </c:catAx>
      <c:valAx>
        <c:axId val="6399526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الربح -الخسارة</a:t>
                </a:r>
                <a:endParaRPr lang="en-US"/>
              </a:p>
            </c:rich>
          </c:tx>
        </c:title>
        <c:numFmt formatCode="#,##0_);[Red]\(#,##0\)" sourceLinked="1"/>
        <c:tickLblPos val="nextTo"/>
        <c:crossAx val="63993344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خريطة التعادل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'دراسة البدائل(البديل الثاني)'!$A$12</c:f>
              <c:strCache>
                <c:ptCount val="1"/>
                <c:pt idx="0">
                  <c:v>إجمالي التكاليف</c:v>
                </c:pt>
              </c:strCache>
            </c:strRef>
          </c:tx>
          <c:marker>
            <c:symbol val="none"/>
          </c:marker>
          <c:cat>
            <c:numRef>
              <c:f>'دراسة البدائل(البديل الثاني)'!$B$9:$I$9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'دراسة البدائل(البديل الثاني)'!$B$12:$I$12</c:f>
              <c:numCache>
                <c:formatCode>_(* #,##0_);_(* \(#,##0\);_(* "-"??_);_(@_)</c:formatCode>
                <c:ptCount val="8"/>
                <c:pt idx="0">
                  <c:v>46000</c:v>
                </c:pt>
                <c:pt idx="1">
                  <c:v>57000</c:v>
                </c:pt>
                <c:pt idx="2">
                  <c:v>68000</c:v>
                </c:pt>
                <c:pt idx="3">
                  <c:v>79000</c:v>
                </c:pt>
                <c:pt idx="4">
                  <c:v>90000</c:v>
                </c:pt>
                <c:pt idx="5">
                  <c:v>101000</c:v>
                </c:pt>
                <c:pt idx="6">
                  <c:v>112000</c:v>
                </c:pt>
                <c:pt idx="7">
                  <c:v>123000</c:v>
                </c:pt>
              </c:numCache>
            </c:numRef>
          </c:val>
        </c:ser>
        <c:ser>
          <c:idx val="1"/>
          <c:order val="1"/>
          <c:tx>
            <c:strRef>
              <c:f>'دراسة البدائل(البديل الثاني)'!$A$13</c:f>
              <c:strCache>
                <c:ptCount val="1"/>
                <c:pt idx="0">
                  <c:v>إجمالي الإيرادات</c:v>
                </c:pt>
              </c:strCache>
            </c:strRef>
          </c:tx>
          <c:marker>
            <c:symbol val="none"/>
          </c:marker>
          <c:cat>
            <c:numRef>
              <c:f>'دراسة البدائل(البديل الثاني)'!$B$9:$I$9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'دراسة البدائل(البديل الثاني)'!$B$13:$I$13</c:f>
              <c:numCache>
                <c:formatCode>_(* #,##0_);_(* \(#,##0\);_(* "-"??_);_(@_)</c:formatCode>
                <c:ptCount val="8"/>
                <c:pt idx="0">
                  <c:v>20000</c:v>
                </c:pt>
                <c:pt idx="1">
                  <c:v>40000</c:v>
                </c:pt>
                <c:pt idx="2">
                  <c:v>60000</c:v>
                </c:pt>
                <c:pt idx="3">
                  <c:v>80000</c:v>
                </c:pt>
                <c:pt idx="4">
                  <c:v>100000</c:v>
                </c:pt>
                <c:pt idx="5">
                  <c:v>120000</c:v>
                </c:pt>
                <c:pt idx="6">
                  <c:v>140000</c:v>
                </c:pt>
                <c:pt idx="7">
                  <c:v>160000</c:v>
                </c:pt>
              </c:numCache>
            </c:numRef>
          </c:val>
        </c:ser>
        <c:marker val="1"/>
        <c:axId val="63915520"/>
        <c:axId val="63917440"/>
      </c:lineChart>
      <c:catAx>
        <c:axId val="63915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مستويات النشاط</a:t>
                </a:r>
                <a:endParaRPr lang="en-US"/>
              </a:p>
            </c:rich>
          </c:tx>
          <c:layout/>
        </c:title>
        <c:numFmt formatCode="_(* #,##0_);_(* \(#,##0\);_(* &quot;-&quot;??_);_(@_)" sourceLinked="1"/>
        <c:tickLblPos val="nextTo"/>
        <c:crossAx val="63917440"/>
        <c:crosses val="autoZero"/>
        <c:auto val="1"/>
        <c:lblAlgn val="ctr"/>
        <c:lblOffset val="100"/>
      </c:catAx>
      <c:valAx>
        <c:axId val="6391744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التكاليف والإيرادات</a:t>
                </a:r>
                <a:endParaRPr lang="en-US"/>
              </a:p>
            </c:rich>
          </c:tx>
          <c:layout/>
        </c:title>
        <c:numFmt formatCode="_(* #,##0_);_(* \(#,##0\);_(* &quot;-&quot;??_);_(@_)" sourceLinked="1"/>
        <c:tickLblPos val="nextTo"/>
        <c:crossAx val="63915520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ar-SA"/>
              <a:t>خريطة</a:t>
            </a:r>
            <a:r>
              <a:rPr lang="ar-SA" baseline="0"/>
              <a:t> الربحية</a:t>
            </a:r>
            <a:endParaRPr lang="ar-SA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'دراسة البدائل(البديل الثاني)'!$A$14</c:f>
              <c:strCache>
                <c:ptCount val="1"/>
                <c:pt idx="0">
                  <c:v>الربح(الخسارة)</c:v>
                </c:pt>
              </c:strCache>
            </c:strRef>
          </c:tx>
          <c:marker>
            <c:symbol val="none"/>
          </c:marker>
          <c:cat>
            <c:numRef>
              <c:f>'دراسة البدائل(البديل الثاني)'!$B$9:$I$9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cat>
          <c:val>
            <c:numRef>
              <c:f>'دراسة البدائل(البديل الثاني)'!$B$14:$I$14</c:f>
              <c:numCache>
                <c:formatCode>#,##0_);[Red]\(#,##0\)</c:formatCode>
                <c:ptCount val="8"/>
                <c:pt idx="0">
                  <c:v>-26000</c:v>
                </c:pt>
                <c:pt idx="1">
                  <c:v>-17000</c:v>
                </c:pt>
                <c:pt idx="2">
                  <c:v>-8000</c:v>
                </c:pt>
                <c:pt idx="3">
                  <c:v>1000</c:v>
                </c:pt>
                <c:pt idx="4">
                  <c:v>10000</c:v>
                </c:pt>
                <c:pt idx="5">
                  <c:v>19000</c:v>
                </c:pt>
                <c:pt idx="6">
                  <c:v>28000</c:v>
                </c:pt>
                <c:pt idx="7">
                  <c:v>37000</c:v>
                </c:pt>
              </c:numCache>
            </c:numRef>
          </c:val>
        </c:ser>
        <c:marker val="1"/>
        <c:axId val="72683520"/>
        <c:axId val="72685440"/>
      </c:lineChart>
      <c:catAx>
        <c:axId val="72683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ar-SA"/>
                  <a:t>مستويات النشاط</a:t>
                </a:r>
                <a:endParaRPr lang="en-US"/>
              </a:p>
            </c:rich>
          </c:tx>
          <c:layout/>
        </c:title>
        <c:numFmt formatCode="_(* #,##0_);_(* \(#,##0\);_(* &quot;-&quot;??_);_(@_)" sourceLinked="1"/>
        <c:tickLblPos val="nextTo"/>
        <c:crossAx val="72685440"/>
        <c:crosses val="autoZero"/>
        <c:auto val="1"/>
        <c:lblAlgn val="ctr"/>
        <c:lblOffset val="100"/>
      </c:catAx>
      <c:valAx>
        <c:axId val="7268544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ar-SA"/>
                  <a:t>الربح -الخسارة</a:t>
                </a:r>
                <a:endParaRPr lang="en-US"/>
              </a:p>
            </c:rich>
          </c:tx>
          <c:layout/>
        </c:title>
        <c:numFmt formatCode="#,##0_);[Red]\(#,##0\)" sourceLinked="1"/>
        <c:tickLblPos val="nextTo"/>
        <c:crossAx val="72683520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157161</xdr:rowOff>
    </xdr:from>
    <xdr:to>
      <xdr:col>8</xdr:col>
      <xdr:colOff>895350</xdr:colOff>
      <xdr:row>37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42863</xdr:colOff>
      <xdr:row>38</xdr:row>
      <xdr:rowOff>100011</xdr:rowOff>
    </xdr:from>
    <xdr:to>
      <xdr:col>9</xdr:col>
      <xdr:colOff>66675</xdr:colOff>
      <xdr:row>55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0.55901</cdr:x>
      <cdr:y>0.46416</cdr:y>
    </cdr:from>
    <cdr:to>
      <cdr:x>0.71894</cdr:x>
      <cdr:y>0.53702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29000" y="1881189"/>
          <a:ext cx="9810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0.42956</cdr:x>
      <cdr:y>0.57932</cdr:y>
    </cdr:from>
    <cdr:to>
      <cdr:x>0.55379</cdr:x>
      <cdr:y>0.64277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778182" y="2347920"/>
          <a:ext cx="803455" cy="257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chemeClr val="tx2"/>
              </a:solidFill>
            </a:rPr>
            <a:t>نقطة التعادل</a:t>
          </a:r>
          <a:endParaRPr lang="en-US" sz="11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0.45334</cdr:x>
      <cdr:y>0.50176</cdr:y>
    </cdr:from>
    <cdr:to>
      <cdr:x>0.47508</cdr:x>
      <cdr:y>0.55817</cdr:y>
    </cdr:to>
    <cdr:cxnSp macro="">
      <cdr:nvCxnSpPr>
        <cdr:cNvPr id="8" name="Straight Arrow Connector 7"/>
        <cdr:cNvCxnSpPr/>
      </cdr:nvCxnSpPr>
      <cdr:spPr>
        <a:xfrm xmlns:a="http://schemas.openxmlformats.org/drawingml/2006/main" flipH="1" flipV="1">
          <a:off x="2931937" y="2033579"/>
          <a:ext cx="140603" cy="2286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0.18478</cdr:x>
      <cdr:y>0.64277</cdr:y>
    </cdr:from>
    <cdr:to>
      <cdr:x>0.27484</cdr:x>
      <cdr:y>0.70388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1133475" y="2605090"/>
          <a:ext cx="552450" cy="247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rgbClr val="FF0000"/>
              </a:solidFill>
            </a:rPr>
            <a:t>خسارة</a:t>
          </a:r>
          <a:endParaRPr lang="en-US" sz="11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0.70963</cdr:x>
      <cdr:y>0.24089</cdr:y>
    </cdr:from>
    <cdr:to>
      <cdr:x>0.77484</cdr:x>
      <cdr:y>0.3161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589514" y="976315"/>
          <a:ext cx="421744" cy="304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rgbClr val="00B050"/>
              </a:solidFill>
            </a:rPr>
            <a:t>ربح</a:t>
          </a:r>
          <a:endParaRPr lang="en-US" sz="1100" b="1">
            <a:solidFill>
              <a:srgbClr val="00B050"/>
            </a:solidFill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0.72124</cdr:x>
      <cdr:y>0.27917</cdr:y>
    </cdr:from>
    <cdr:to>
      <cdr:x>0.79537</cdr:x>
      <cdr:y>0.38552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48175" y="900114"/>
          <a:ext cx="457199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600" b="1">
              <a:solidFill>
                <a:srgbClr val="007A37"/>
              </a:solidFill>
            </a:rPr>
            <a:t>ربح</a:t>
          </a:r>
          <a:endParaRPr lang="en-GB" sz="1600" b="1">
            <a:solidFill>
              <a:srgbClr val="007A37"/>
            </a:solidFill>
          </a:endParaRPr>
        </a:p>
      </cdr:txBody>
    </cdr:sp>
  </cdr:relSizeAnchor>
  <cdr:relSizeAnchor xmlns:cdr="http://schemas.openxmlformats.org/drawingml/2006/chartDrawing">
    <cdr:from>
      <cdr:x>0.16521</cdr:x>
      <cdr:y>0.62925</cdr:y>
    </cdr:from>
    <cdr:to>
      <cdr:x>0.27795</cdr:x>
      <cdr:y>0.73117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074007" y="2028828"/>
          <a:ext cx="732901" cy="3286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ar-SA" sz="1600" b="1">
              <a:solidFill>
                <a:srgbClr val="FF0000"/>
              </a:solidFill>
            </a:rPr>
            <a:t>خسارة</a:t>
          </a:r>
          <a:endParaRPr lang="en-GB" sz="1600" b="1">
            <a:solidFill>
              <a:srgbClr val="FF0000"/>
            </a:solidFill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157161</xdr:rowOff>
    </xdr:from>
    <xdr:to>
      <xdr:col>8</xdr:col>
      <xdr:colOff>895350</xdr:colOff>
      <xdr:row>37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42863</xdr:colOff>
      <xdr:row>38</xdr:row>
      <xdr:rowOff>100011</xdr:rowOff>
    </xdr:from>
    <xdr:to>
      <xdr:col>9</xdr:col>
      <xdr:colOff>66675</xdr:colOff>
      <xdr:row>55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0.55901</cdr:x>
      <cdr:y>0.46416</cdr:y>
    </cdr:from>
    <cdr:to>
      <cdr:x>0.71894</cdr:x>
      <cdr:y>0.53702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29000" y="1881189"/>
          <a:ext cx="9810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0.41368</cdr:x>
      <cdr:y>0.60987</cdr:y>
    </cdr:from>
    <cdr:to>
      <cdr:x>0.53791</cdr:x>
      <cdr:y>0.67332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628208" y="2471745"/>
          <a:ext cx="789255" cy="257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chemeClr val="tx2"/>
              </a:solidFill>
            </a:rPr>
            <a:t>نقطة التعادل</a:t>
          </a:r>
          <a:endParaRPr lang="en-US" sz="11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0.4373</cdr:x>
      <cdr:y>0.54641</cdr:y>
    </cdr:from>
    <cdr:to>
      <cdr:x>0.45904</cdr:x>
      <cdr:y>0.60282</cdr:y>
    </cdr:to>
    <cdr:cxnSp macro="">
      <cdr:nvCxnSpPr>
        <cdr:cNvPr id="8" name="Straight Arrow Connector 7"/>
        <cdr:cNvCxnSpPr/>
      </cdr:nvCxnSpPr>
      <cdr:spPr>
        <a:xfrm xmlns:a="http://schemas.openxmlformats.org/drawingml/2006/main" flipH="1" flipV="1">
          <a:off x="2778235" y="2214554"/>
          <a:ext cx="138118" cy="2286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0.18478</cdr:x>
      <cdr:y>0.64277</cdr:y>
    </cdr:from>
    <cdr:to>
      <cdr:x>0.27484</cdr:x>
      <cdr:y>0.70388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1133475" y="2605090"/>
          <a:ext cx="552450" cy="247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rgbClr val="FF0000"/>
              </a:solidFill>
            </a:rPr>
            <a:t>خسارة</a:t>
          </a:r>
          <a:endParaRPr lang="en-US" sz="11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0.69014</cdr:x>
      <cdr:y>0.2879</cdr:y>
    </cdr:from>
    <cdr:to>
      <cdr:x>0.75535</cdr:x>
      <cdr:y>0.36311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384579" y="1166815"/>
          <a:ext cx="414290" cy="304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rgbClr val="00B050"/>
              </a:solidFill>
            </a:rPr>
            <a:t>ربح</a:t>
          </a:r>
          <a:endParaRPr lang="en-US" sz="1100" b="1">
            <a:solidFill>
              <a:srgbClr val="00B050"/>
            </a:solidFill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0.71229</cdr:x>
      <cdr:y>0.39143</cdr:y>
    </cdr:from>
    <cdr:to>
      <cdr:x>0.78642</cdr:x>
      <cdr:y>0.49778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49058" y="1262054"/>
          <a:ext cx="473432" cy="3428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600" b="1">
              <a:solidFill>
                <a:srgbClr val="007A37"/>
              </a:solidFill>
            </a:rPr>
            <a:t>ربح</a:t>
          </a:r>
          <a:endParaRPr lang="en-GB" sz="1600" b="1">
            <a:solidFill>
              <a:srgbClr val="007A37"/>
            </a:solidFill>
          </a:endParaRPr>
        </a:p>
      </cdr:txBody>
    </cdr:sp>
  </cdr:relSizeAnchor>
  <cdr:relSizeAnchor xmlns:cdr="http://schemas.openxmlformats.org/drawingml/2006/chartDrawing">
    <cdr:from>
      <cdr:x>0.15427</cdr:x>
      <cdr:y>0.7031</cdr:y>
    </cdr:from>
    <cdr:to>
      <cdr:x>0.26701</cdr:x>
      <cdr:y>0.80502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985266" y="2266953"/>
          <a:ext cx="720016" cy="3286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ar-SA" sz="1600" b="1">
              <a:solidFill>
                <a:srgbClr val="FF0000"/>
              </a:solidFill>
            </a:rPr>
            <a:t>خسارة</a:t>
          </a:r>
          <a:endParaRPr lang="en-GB" sz="1600" b="1">
            <a:solidFill>
              <a:srgbClr val="FF0000"/>
            </a:solidFill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104776</xdr:colOff>
      <xdr:row>17</xdr:row>
      <xdr:rowOff>176212</xdr:rowOff>
    </xdr:from>
    <xdr:to>
      <xdr:col>7</xdr:col>
      <xdr:colOff>38100</xdr:colOff>
      <xdr:row>38</xdr:row>
      <xdr:rowOff>180976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123824</xdr:colOff>
      <xdr:row>41</xdr:row>
      <xdr:rowOff>4761</xdr:rowOff>
    </xdr:from>
    <xdr:to>
      <xdr:col>6</xdr:col>
      <xdr:colOff>1533524</xdr:colOff>
      <xdr:row>61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0.50294</cdr:x>
      <cdr:y>0.46733</cdr:y>
    </cdr:from>
    <cdr:to>
      <cdr:x>0.5993</cdr:x>
      <cdr:y>0.52081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076700" y="2334733"/>
          <a:ext cx="781050" cy="267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EG" sz="1200" b="1"/>
            <a:t>نقطة التعادل</a:t>
          </a:r>
          <a:endParaRPr lang="en-US" sz="1200" b="1"/>
        </a:p>
      </cdr:txBody>
    </cdr:sp>
  </cdr:relSizeAnchor>
  <cdr:relSizeAnchor xmlns:cdr="http://schemas.openxmlformats.org/drawingml/2006/chartDrawing">
    <cdr:from>
      <cdr:x>0.52291</cdr:x>
      <cdr:y>0.38508</cdr:y>
    </cdr:from>
    <cdr:to>
      <cdr:x>0.54407</cdr:x>
      <cdr:y>0.44283</cdr:y>
    </cdr:to>
    <cdr:sp macro="" textlink="">
      <cdr:nvSpPr>
        <cdr:cNvPr id="4" name="Straight Arrow Connector 3"/>
        <cdr:cNvSpPr/>
      </cdr:nvSpPr>
      <cdr:spPr>
        <a:xfrm xmlns:a="http://schemas.openxmlformats.org/drawingml/2006/main" flipH="1" flipV="1">
          <a:off x="4238625" y="1542347"/>
          <a:ext cx="171450" cy="23132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0.24089</cdr:x>
      <cdr:y>0.56777</cdr:y>
    </cdr:from>
    <cdr:to>
      <cdr:x>0.30435</cdr:x>
      <cdr:y>0.62124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952625" y="2274060"/>
          <a:ext cx="514350" cy="214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EG" sz="1100" b="1">
              <a:solidFill>
                <a:srgbClr val="FF0000"/>
              </a:solidFill>
            </a:rPr>
            <a:t>خسارة</a:t>
          </a:r>
          <a:endParaRPr lang="en-US" sz="11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0.64395</cdr:x>
      <cdr:y>0.21623</cdr:y>
    </cdr:from>
    <cdr:to>
      <cdr:x>0.69565</cdr:x>
      <cdr:y>0.27612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5219700" y="1080254"/>
          <a:ext cx="419100" cy="2992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EG" sz="1100" b="1">
              <a:solidFill>
                <a:srgbClr val="007A37"/>
              </a:solidFill>
            </a:rPr>
            <a:t>ربح</a:t>
          </a:r>
          <a:endParaRPr lang="en-US" sz="1100" b="1">
            <a:solidFill>
              <a:srgbClr val="007A37"/>
            </a:solidFill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0.64133</cdr:x>
      <cdr:y>0.3617</cdr:y>
    </cdr:from>
    <cdr:to>
      <cdr:x>0.69834</cdr:x>
      <cdr:y>0.42428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143499" y="1376363"/>
          <a:ext cx="4572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EG" sz="1100" b="1">
              <a:solidFill>
                <a:srgbClr val="007A37"/>
              </a:solidFill>
            </a:rPr>
            <a:t>ربح</a:t>
          </a:r>
          <a:endParaRPr lang="en-US" sz="1100" b="1">
            <a:solidFill>
              <a:srgbClr val="007A37"/>
            </a:solidFill>
          </a:endParaRPr>
        </a:p>
      </cdr:txBody>
    </cdr:sp>
  </cdr:relSizeAnchor>
  <cdr:relSizeAnchor xmlns:cdr="http://schemas.openxmlformats.org/drawingml/2006/chartDrawing">
    <cdr:from>
      <cdr:x>0.2114</cdr:x>
      <cdr:y>0.602</cdr:y>
    </cdr:from>
    <cdr:to>
      <cdr:x>0.28504</cdr:x>
      <cdr:y>0.67209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695449" y="2290765"/>
          <a:ext cx="590550" cy="266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EG" sz="1100" b="1">
              <a:solidFill>
                <a:srgbClr val="FF0000"/>
              </a:solidFill>
            </a:rPr>
            <a:t>خسارة</a:t>
          </a:r>
          <a:endParaRPr lang="en-US" sz="1100" b="1">
            <a:solidFill>
              <a:srgbClr val="FF0000"/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0.55901</cdr:x>
      <cdr:y>0.46416</cdr:y>
    </cdr:from>
    <cdr:to>
      <cdr:x>0.71894</cdr:x>
      <cdr:y>0.53702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29000" y="1881189"/>
          <a:ext cx="9810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0.56211</cdr:x>
      <cdr:y>0.44536</cdr:y>
    </cdr:from>
    <cdr:to>
      <cdr:x>0.68634</cdr:x>
      <cdr:y>0.50881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48049" y="1804989"/>
          <a:ext cx="762001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chemeClr val="tx2"/>
              </a:solidFill>
            </a:rPr>
            <a:t>نقطة التعادل</a:t>
          </a:r>
          <a:endParaRPr lang="en-US" sz="11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0.59472</cdr:x>
      <cdr:y>0.3631</cdr:y>
    </cdr:from>
    <cdr:to>
      <cdr:x>0.61646</cdr:x>
      <cdr:y>0.41951</cdr:y>
    </cdr:to>
    <cdr:cxnSp macro="">
      <cdr:nvCxnSpPr>
        <cdr:cNvPr id="8" name="Straight Arrow Connector 7"/>
        <cdr:cNvCxnSpPr/>
      </cdr:nvCxnSpPr>
      <cdr:spPr>
        <a:xfrm xmlns:a="http://schemas.openxmlformats.org/drawingml/2006/main" flipH="1" flipV="1">
          <a:off x="3648075" y="1471614"/>
          <a:ext cx="133350" cy="2286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0.18478</cdr:x>
      <cdr:y>0.64277</cdr:y>
    </cdr:from>
    <cdr:to>
      <cdr:x>0.27484</cdr:x>
      <cdr:y>0.70388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1133475" y="2605090"/>
          <a:ext cx="552450" cy="247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rgbClr val="FF0000"/>
              </a:solidFill>
            </a:rPr>
            <a:t>خسارة</a:t>
          </a:r>
          <a:endParaRPr lang="en-US" sz="11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0.70963</cdr:x>
      <cdr:y>0.19389</cdr:y>
    </cdr:from>
    <cdr:to>
      <cdr:x>0.77484</cdr:x>
      <cdr:y>0.2691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352925" y="785814"/>
          <a:ext cx="4000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rgbClr val="00B050"/>
              </a:solidFill>
            </a:rPr>
            <a:t>ربح</a:t>
          </a:r>
          <a:endParaRPr lang="en-US" sz="1100" b="1">
            <a:solidFill>
              <a:srgbClr val="00B050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0.72124</cdr:x>
      <cdr:y>0.27917</cdr:y>
    </cdr:from>
    <cdr:to>
      <cdr:x>0.79537</cdr:x>
      <cdr:y>0.38552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48175" y="900114"/>
          <a:ext cx="457199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600" b="1">
              <a:solidFill>
                <a:srgbClr val="007A37"/>
              </a:solidFill>
            </a:rPr>
            <a:t>ربح</a:t>
          </a:r>
          <a:endParaRPr lang="en-GB" sz="1600" b="1">
            <a:solidFill>
              <a:srgbClr val="007A37"/>
            </a:solidFill>
          </a:endParaRPr>
        </a:p>
      </cdr:txBody>
    </cdr:sp>
  </cdr:relSizeAnchor>
  <cdr:relSizeAnchor xmlns:cdr="http://schemas.openxmlformats.org/drawingml/2006/chartDrawing">
    <cdr:from>
      <cdr:x>0.19305</cdr:x>
      <cdr:y>0.52585</cdr:y>
    </cdr:from>
    <cdr:to>
      <cdr:x>0.30579</cdr:x>
      <cdr:y>0.62777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190626" y="1695450"/>
          <a:ext cx="695324" cy="328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ar-SA" sz="1600" b="1">
              <a:solidFill>
                <a:srgbClr val="FF0000"/>
              </a:solidFill>
            </a:rPr>
            <a:t>خسارة</a:t>
          </a:r>
          <a:endParaRPr lang="en-GB" sz="1600" b="1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185737</xdr:rowOff>
    </xdr:from>
    <xdr:to>
      <xdr:col>11</xdr:col>
      <xdr:colOff>581024</xdr:colOff>
      <xdr:row>19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0.71272</cdr:x>
      <cdr:y>0.28458</cdr:y>
    </cdr:from>
    <cdr:to>
      <cdr:x>0.78807</cdr:x>
      <cdr:y>0.37945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24350" y="1028700"/>
          <a:ext cx="457199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ar-SA" sz="1600" b="1">
              <a:solidFill>
                <a:srgbClr val="007A37"/>
              </a:solidFill>
            </a:rPr>
            <a:t>ربح</a:t>
          </a:r>
          <a:endParaRPr lang="en-GB" sz="1600" b="1">
            <a:solidFill>
              <a:srgbClr val="007A37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0.00402</cdr:x>
      <cdr:y>0.00675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0.21507</cdr:x>
      <cdr:y>0.51647</cdr:y>
    </cdr:from>
    <cdr:to>
      <cdr:x>0.32967</cdr:x>
      <cdr:y>0.60738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304925" y="1866900"/>
          <a:ext cx="695324" cy="3286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ar-SA" sz="1600" b="1">
              <a:solidFill>
                <a:srgbClr val="FF0000"/>
              </a:solidFill>
            </a:rPr>
            <a:t>خسارة</a:t>
          </a:r>
          <a:endParaRPr lang="en-GB" sz="1600" b="1">
            <a:solidFill>
              <a:srgbClr val="FF0000"/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157161</xdr:rowOff>
    </xdr:from>
    <xdr:to>
      <xdr:col>8</xdr:col>
      <xdr:colOff>895350</xdr:colOff>
      <xdr:row>37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42863</xdr:colOff>
      <xdr:row>38</xdr:row>
      <xdr:rowOff>100011</xdr:rowOff>
    </xdr:from>
    <xdr:to>
      <xdr:col>9</xdr:col>
      <xdr:colOff>66675</xdr:colOff>
      <xdr:row>55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0.55901</cdr:x>
      <cdr:y>0.46416</cdr:y>
    </cdr:from>
    <cdr:to>
      <cdr:x>0.71894</cdr:x>
      <cdr:y>0.53702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29000" y="1881189"/>
          <a:ext cx="9810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0.44163</cdr:x>
      <cdr:y>0.60047</cdr:y>
    </cdr:from>
    <cdr:to>
      <cdr:x>0.56586</cdr:x>
      <cdr:y>0.66392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793121" y="2433645"/>
          <a:ext cx="785705" cy="257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chemeClr val="tx2"/>
              </a:solidFill>
            </a:rPr>
            <a:t>نقطة التعادل</a:t>
          </a:r>
          <a:endParaRPr lang="en-US" sz="1100" b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0.4637</cdr:x>
      <cdr:y>0.52526</cdr:y>
    </cdr:from>
    <cdr:to>
      <cdr:x>0.48544</cdr:x>
      <cdr:y>0.58167</cdr:y>
    </cdr:to>
    <cdr:cxnSp macro="">
      <cdr:nvCxnSpPr>
        <cdr:cNvPr id="8" name="Straight Arrow Connector 7"/>
        <cdr:cNvCxnSpPr/>
      </cdr:nvCxnSpPr>
      <cdr:spPr>
        <a:xfrm xmlns:a="http://schemas.openxmlformats.org/drawingml/2006/main" flipH="1" flipV="1">
          <a:off x="2932691" y="2128829"/>
          <a:ext cx="137497" cy="2286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0.1652</cdr:x>
      <cdr:y>0.68273</cdr:y>
    </cdr:from>
    <cdr:to>
      <cdr:x>0.25526</cdr:x>
      <cdr:y>0.74618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1044835" y="2767015"/>
          <a:ext cx="569593" cy="2571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rgbClr val="FF0000"/>
              </a:solidFill>
            </a:rPr>
            <a:t>خسارة</a:t>
          </a:r>
          <a:endParaRPr lang="en-US" sz="1100" b="1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0.70059</cdr:x>
      <cdr:y>0.29025</cdr:y>
    </cdr:from>
    <cdr:to>
      <cdr:x>0.7658</cdr:x>
      <cdr:y>0.36546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430976" y="1176340"/>
          <a:ext cx="412427" cy="3048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100" b="1">
              <a:solidFill>
                <a:srgbClr val="00B050"/>
              </a:solidFill>
            </a:rPr>
            <a:t>ربح</a:t>
          </a:r>
          <a:endParaRPr lang="en-US" sz="1100" b="1">
            <a:solidFill>
              <a:srgbClr val="00B050"/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0.72124</cdr:x>
      <cdr:y>0.27917</cdr:y>
    </cdr:from>
    <cdr:to>
      <cdr:x>0.79537</cdr:x>
      <cdr:y>0.38552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48175" y="900114"/>
          <a:ext cx="457199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ar-SA" sz="1600" b="1">
              <a:solidFill>
                <a:srgbClr val="007A37"/>
              </a:solidFill>
            </a:rPr>
            <a:t>ربح</a:t>
          </a:r>
          <a:endParaRPr lang="en-GB" sz="1600" b="1">
            <a:solidFill>
              <a:srgbClr val="007A37"/>
            </a:solidFill>
          </a:endParaRPr>
        </a:p>
      </cdr:txBody>
    </cdr:sp>
  </cdr:relSizeAnchor>
  <cdr:relSizeAnchor xmlns:cdr="http://schemas.openxmlformats.org/drawingml/2006/chartDrawing">
    <cdr:from>
      <cdr:x>0.17357</cdr:x>
      <cdr:y>0.60266</cdr:y>
    </cdr:from>
    <cdr:to>
      <cdr:x>0.28631</cdr:x>
      <cdr:y>0.70458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103575" y="1943103"/>
          <a:ext cx="716794" cy="3286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ar-SA" sz="1600" b="1">
              <a:solidFill>
                <a:srgbClr val="FF0000"/>
              </a:solidFill>
            </a:rPr>
            <a:t>خسارة</a:t>
          </a:r>
          <a:endParaRPr lang="en-GB" sz="1600" b="1">
            <a:solidFill>
              <a:srgbClr val="FF0000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157161</xdr:rowOff>
    </xdr:from>
    <xdr:to>
      <xdr:col>8</xdr:col>
      <xdr:colOff>895350</xdr:colOff>
      <xdr:row>37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42863</xdr:colOff>
      <xdr:row>38</xdr:row>
      <xdr:rowOff>100011</xdr:rowOff>
    </xdr:from>
    <xdr:to>
      <xdr:col>9</xdr:col>
      <xdr:colOff>66675</xdr:colOff>
      <xdr:row>55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"/>
  <sheetViews>
    <sheetView rightToLeft="1" topLeftCell="A67" workbookViewId="0">
      <selection activeCell="A78" sqref="A78"/>
    </sheetView>
  </sheetViews>
  <sheetFormatPr defaultRowHeight="15"/>
  <cols>
    <col min="1" max="1" width="19.28515625" customWidth="1"/>
    <col min="2" max="2" width="11.85546875" customWidth="1"/>
    <col min="3" max="3" width="16" bestFit="1" customWidth="1"/>
    <col min="4" max="5" width="11.85546875" bestFit="1" customWidth="1"/>
    <col min="6" max="6" width="13" customWidth="1"/>
    <col min="7" max="7" width="11.85546875" bestFit="1" customWidth="1"/>
    <col min="8" max="8" width="14" bestFit="1" customWidth="1"/>
    <col min="9" max="9" width="13.5703125" bestFit="1" customWidth="1"/>
  </cols>
  <sheetData>
    <row r="1" spans="1:9" ht="23.25">
      <c r="B1" s="2" t="s">
        <v>0</v>
      </c>
    </row>
    <row r="2" spans="1:9" ht="21">
      <c r="A2" s="1" t="s">
        <v>1</v>
      </c>
      <c r="C2" s="1">
        <v>16</v>
      </c>
      <c r="D2" s="1" t="s">
        <v>2</v>
      </c>
      <c r="F2" s="1" t="s">
        <v>9</v>
      </c>
      <c r="H2" s="7">
        <v>2000</v>
      </c>
      <c r="I2" s="1" t="s">
        <v>2</v>
      </c>
    </row>
    <row r="3" spans="1:9" ht="21">
      <c r="A3" s="1" t="s">
        <v>3</v>
      </c>
      <c r="C3" s="1">
        <v>11</v>
      </c>
      <c r="D3" s="1" t="s">
        <v>2</v>
      </c>
    </row>
    <row r="4" spans="1:9" ht="21">
      <c r="A4" s="1" t="s">
        <v>4</v>
      </c>
      <c r="C4" s="3">
        <v>30000</v>
      </c>
      <c r="D4" s="1" t="s">
        <v>2</v>
      </c>
    </row>
    <row r="5" spans="1:9" ht="21">
      <c r="A5" s="5" t="s">
        <v>5</v>
      </c>
      <c r="C5" s="4">
        <f>C2-C3</f>
        <v>5</v>
      </c>
      <c r="D5" s="1" t="s">
        <v>2</v>
      </c>
    </row>
    <row r="6" spans="1:9" ht="21">
      <c r="A6" s="5" t="s">
        <v>6</v>
      </c>
      <c r="C6" s="4">
        <f>C4/C5</f>
        <v>6000</v>
      </c>
      <c r="D6" s="1" t="s">
        <v>7</v>
      </c>
    </row>
    <row r="7" spans="1:9" ht="21">
      <c r="A7" s="5" t="s">
        <v>8</v>
      </c>
      <c r="C7" s="6">
        <f>C6*C2</f>
        <v>96000</v>
      </c>
      <c r="D7" s="1" t="s">
        <v>2</v>
      </c>
    </row>
    <row r="8" spans="1:9" ht="21">
      <c r="A8" s="5" t="s">
        <v>10</v>
      </c>
      <c r="C8" s="6">
        <f>(C4+H2)/C5</f>
        <v>6400</v>
      </c>
      <c r="D8" s="1" t="s">
        <v>7</v>
      </c>
    </row>
    <row r="9" spans="1:9" ht="21">
      <c r="A9" s="5" t="s">
        <v>11</v>
      </c>
      <c r="B9" s="6">
        <v>1000</v>
      </c>
      <c r="C9" s="6">
        <v>2000</v>
      </c>
      <c r="D9" s="6">
        <v>3000</v>
      </c>
      <c r="E9" s="6">
        <v>4000</v>
      </c>
      <c r="F9" s="12">
        <v>5000</v>
      </c>
      <c r="G9" s="9">
        <v>6000</v>
      </c>
      <c r="H9" s="6">
        <v>7000</v>
      </c>
      <c r="I9" s="6">
        <v>8000</v>
      </c>
    </row>
    <row r="10" spans="1:9" ht="21">
      <c r="A10" s="1" t="s">
        <v>4</v>
      </c>
      <c r="B10" s="8">
        <f>$C4</f>
        <v>30000</v>
      </c>
      <c r="C10" s="8">
        <f t="shared" ref="C10:I10" si="0">$C4</f>
        <v>30000</v>
      </c>
      <c r="D10" s="8">
        <f t="shared" si="0"/>
        <v>30000</v>
      </c>
      <c r="E10" s="8">
        <f t="shared" si="0"/>
        <v>30000</v>
      </c>
      <c r="F10" s="8">
        <f t="shared" si="0"/>
        <v>30000</v>
      </c>
      <c r="G10" s="8">
        <f t="shared" si="0"/>
        <v>30000</v>
      </c>
      <c r="H10" s="8">
        <f t="shared" si="0"/>
        <v>30000</v>
      </c>
      <c r="I10" s="8">
        <f t="shared" si="0"/>
        <v>30000</v>
      </c>
    </row>
    <row r="11" spans="1:9" ht="21">
      <c r="A11" s="5" t="s">
        <v>12</v>
      </c>
      <c r="B11" s="6">
        <f>B9*$C3</f>
        <v>11000</v>
      </c>
      <c r="C11" s="6">
        <f>C9*$C3</f>
        <v>22000</v>
      </c>
      <c r="D11" s="6">
        <f t="shared" ref="D11:I11" si="1">D9*$C3</f>
        <v>33000</v>
      </c>
      <c r="E11" s="6">
        <f>E9*$C3</f>
        <v>44000</v>
      </c>
      <c r="F11" s="6">
        <f t="shared" si="1"/>
        <v>55000</v>
      </c>
      <c r="G11" s="6">
        <f t="shared" si="1"/>
        <v>66000</v>
      </c>
      <c r="H11" s="6">
        <f t="shared" si="1"/>
        <v>77000</v>
      </c>
      <c r="I11" s="6">
        <f t="shared" si="1"/>
        <v>88000</v>
      </c>
    </row>
    <row r="12" spans="1:9" ht="21">
      <c r="A12" s="10" t="s">
        <v>13</v>
      </c>
      <c r="B12" s="11">
        <f>B10+B11</f>
        <v>41000</v>
      </c>
      <c r="C12" s="11">
        <f t="shared" ref="C12:I12" si="2">C10+C11</f>
        <v>52000</v>
      </c>
      <c r="D12" s="11">
        <f t="shared" si="2"/>
        <v>63000</v>
      </c>
      <c r="E12" s="11">
        <f t="shared" si="2"/>
        <v>74000</v>
      </c>
      <c r="F12" s="11">
        <f t="shared" si="2"/>
        <v>85000</v>
      </c>
      <c r="G12" s="11">
        <f t="shared" si="2"/>
        <v>96000</v>
      </c>
      <c r="H12" s="11">
        <f t="shared" si="2"/>
        <v>107000</v>
      </c>
      <c r="I12" s="11">
        <f t="shared" si="2"/>
        <v>118000</v>
      </c>
    </row>
    <row r="13" spans="1:9" ht="21">
      <c r="A13" s="5" t="s">
        <v>14</v>
      </c>
      <c r="B13" s="6">
        <f>B9*$C2</f>
        <v>16000</v>
      </c>
      <c r="C13" s="6">
        <f t="shared" ref="C13:I13" si="3">C9*$C2</f>
        <v>32000</v>
      </c>
      <c r="D13" s="6">
        <f t="shared" si="3"/>
        <v>48000</v>
      </c>
      <c r="E13" s="6">
        <f t="shared" si="3"/>
        <v>64000</v>
      </c>
      <c r="F13" s="6">
        <f>F9*$C2</f>
        <v>80000</v>
      </c>
      <c r="G13" s="6">
        <f t="shared" si="3"/>
        <v>96000</v>
      </c>
      <c r="H13" s="6">
        <f>H9*$C2</f>
        <v>112000</v>
      </c>
      <c r="I13" s="6">
        <f t="shared" si="3"/>
        <v>128000</v>
      </c>
    </row>
    <row r="14" spans="1:9" ht="21">
      <c r="A14" s="13" t="s">
        <v>15</v>
      </c>
      <c r="B14" s="14">
        <f>B13-B12</f>
        <v>-25000</v>
      </c>
      <c r="C14" s="14">
        <f t="shared" ref="C14:I14" si="4">C13-C12</f>
        <v>-20000</v>
      </c>
      <c r="D14" s="14">
        <f t="shared" si="4"/>
        <v>-15000</v>
      </c>
      <c r="E14" s="14">
        <f t="shared" si="4"/>
        <v>-10000</v>
      </c>
      <c r="F14" s="14">
        <f t="shared" si="4"/>
        <v>-5000</v>
      </c>
      <c r="G14" s="14">
        <f>G13-G12</f>
        <v>0</v>
      </c>
      <c r="H14" s="14">
        <f t="shared" si="4"/>
        <v>5000</v>
      </c>
      <c r="I14" s="14">
        <f t="shared" si="4"/>
        <v>10000</v>
      </c>
    </row>
    <row r="15" spans="1:9" ht="21">
      <c r="A15" s="5" t="s">
        <v>16</v>
      </c>
      <c r="B15" s="15">
        <f>(C8-C6)/C8</f>
        <v>6.25E-2</v>
      </c>
    </row>
    <row r="58" spans="1:9" ht="26.25">
      <c r="A58" s="19" t="s">
        <v>17</v>
      </c>
    </row>
    <row r="60" spans="1:9" ht="26.25">
      <c r="A60" s="16" t="s">
        <v>18</v>
      </c>
      <c r="B60" s="17"/>
      <c r="C60" s="17"/>
      <c r="D60" s="17"/>
      <c r="E60" s="17"/>
      <c r="F60" s="17"/>
      <c r="G60" s="17"/>
      <c r="H60" s="17"/>
      <c r="I60" s="17"/>
    </row>
    <row r="61" spans="1:9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26.25">
      <c r="A62" s="16" t="s">
        <v>19</v>
      </c>
      <c r="B62" s="17"/>
      <c r="C62" s="17"/>
      <c r="D62" s="17"/>
      <c r="E62" s="17"/>
      <c r="F62" s="17"/>
      <c r="G62" s="17"/>
      <c r="H62" s="17"/>
      <c r="I62" s="17"/>
    </row>
    <row r="63" spans="1:9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26.25">
      <c r="A64" s="16" t="s">
        <v>20</v>
      </c>
      <c r="B64" s="17"/>
      <c r="C64" s="17"/>
      <c r="D64" s="17"/>
      <c r="E64" s="17"/>
      <c r="F64" s="17"/>
      <c r="G64" s="17"/>
      <c r="H64" s="17"/>
      <c r="I64" s="17"/>
    </row>
    <row r="65" spans="1:9" ht="20.25" customHeight="1">
      <c r="B65" s="17"/>
      <c r="C65" s="17"/>
      <c r="D65" s="17"/>
      <c r="E65" s="17"/>
      <c r="F65" s="17"/>
      <c r="G65" s="17"/>
      <c r="H65" s="17"/>
      <c r="I65" s="17"/>
    </row>
    <row r="66" spans="1:9" ht="26.25">
      <c r="A66" s="16" t="s">
        <v>21</v>
      </c>
    </row>
    <row r="67" spans="1:9" ht="15" customHeight="1">
      <c r="A67" s="18"/>
    </row>
    <row r="68" spans="1:9" ht="26.25">
      <c r="A68" s="16" t="s">
        <v>22</v>
      </c>
    </row>
    <row r="69" spans="1:9" ht="15" customHeight="1">
      <c r="A69" s="18"/>
    </row>
    <row r="70" spans="1:9" ht="26.25">
      <c r="A70" s="16" t="s">
        <v>23</v>
      </c>
    </row>
    <row r="71" spans="1:9" ht="20.25" customHeight="1">
      <c r="A71" s="18"/>
    </row>
    <row r="72" spans="1:9" ht="26.25">
      <c r="A72" s="16" t="s">
        <v>27</v>
      </c>
    </row>
    <row r="74" spans="1:9" ht="26.25">
      <c r="A74" s="16" t="s">
        <v>24</v>
      </c>
    </row>
    <row r="76" spans="1:9" ht="26.25">
      <c r="A76" s="16" t="s">
        <v>25</v>
      </c>
    </row>
    <row r="78" spans="1:9" ht="26.25">
      <c r="A78" s="16" t="s">
        <v>26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topLeftCell="A28" workbookViewId="0">
      <selection activeCell="I24" sqref="I24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2"/>
  <sheetViews>
    <sheetView rightToLeft="1" topLeftCell="A43" zoomScaleNormal="100" workbookViewId="0">
      <selection activeCell="E59" sqref="E59"/>
    </sheetView>
  </sheetViews>
  <sheetFormatPr defaultRowHeight="15"/>
  <cols>
    <col min="1" max="1" width="19.28515625" customWidth="1"/>
    <col min="2" max="2" width="11.85546875" customWidth="1"/>
    <col min="3" max="3" width="16" bestFit="1" customWidth="1"/>
    <col min="4" max="5" width="11.85546875" bestFit="1" customWidth="1"/>
    <col min="6" max="6" width="13" customWidth="1"/>
    <col min="7" max="7" width="14.7109375" customWidth="1"/>
    <col min="8" max="8" width="14" bestFit="1" customWidth="1"/>
    <col min="9" max="9" width="13.5703125" bestFit="1" customWidth="1"/>
  </cols>
  <sheetData>
    <row r="1" spans="1:9" ht="23.25">
      <c r="B1" s="2" t="s">
        <v>0</v>
      </c>
    </row>
    <row r="2" spans="1:9" ht="21">
      <c r="A2" s="1" t="s">
        <v>1</v>
      </c>
      <c r="C2" s="1">
        <v>17</v>
      </c>
      <c r="D2" s="1" t="s">
        <v>2</v>
      </c>
      <c r="F2" s="1" t="s">
        <v>9</v>
      </c>
      <c r="H2" s="7">
        <v>2000</v>
      </c>
      <c r="I2" s="1" t="s">
        <v>2</v>
      </c>
    </row>
    <row r="3" spans="1:9" ht="21">
      <c r="A3" s="1" t="s">
        <v>3</v>
      </c>
      <c r="C3" s="24">
        <v>10.5</v>
      </c>
      <c r="D3" s="1" t="s">
        <v>2</v>
      </c>
    </row>
    <row r="4" spans="1:9" ht="21">
      <c r="A4" s="1" t="s">
        <v>4</v>
      </c>
      <c r="C4" s="3">
        <v>28000</v>
      </c>
      <c r="D4" s="1" t="s">
        <v>2</v>
      </c>
    </row>
    <row r="5" spans="1:9" ht="21">
      <c r="A5" s="5" t="s">
        <v>5</v>
      </c>
      <c r="C5" s="25">
        <f>C2-C3</f>
        <v>6.5</v>
      </c>
      <c r="D5" s="1" t="s">
        <v>2</v>
      </c>
    </row>
    <row r="6" spans="1:9" ht="21">
      <c r="A6" s="22" t="s">
        <v>6</v>
      </c>
      <c r="B6" s="23"/>
      <c r="C6" s="20">
        <f>C4/C5</f>
        <v>4307.6923076923076</v>
      </c>
      <c r="D6" s="1" t="s">
        <v>7</v>
      </c>
    </row>
    <row r="7" spans="1:9" ht="21">
      <c r="A7" s="5" t="s">
        <v>8</v>
      </c>
      <c r="C7" s="6">
        <f>C6*C2</f>
        <v>73230.769230769234</v>
      </c>
      <c r="D7" s="1" t="s">
        <v>2</v>
      </c>
    </row>
    <row r="8" spans="1:9" ht="21">
      <c r="A8" s="5" t="s">
        <v>10</v>
      </c>
      <c r="C8" s="6">
        <f>(C4+H2)/C5</f>
        <v>4615.3846153846152</v>
      </c>
      <c r="D8" s="1" t="s">
        <v>7</v>
      </c>
    </row>
    <row r="9" spans="1:9" ht="21">
      <c r="A9" s="5" t="s">
        <v>11</v>
      </c>
      <c r="B9" s="6">
        <v>1000</v>
      </c>
      <c r="C9" s="6">
        <v>2000</v>
      </c>
      <c r="D9" s="6">
        <v>3000</v>
      </c>
      <c r="E9" s="6">
        <v>4000</v>
      </c>
      <c r="F9" s="9">
        <v>5000</v>
      </c>
      <c r="G9" s="21">
        <v>6000</v>
      </c>
      <c r="H9" s="6">
        <v>7000</v>
      </c>
      <c r="I9" s="6">
        <v>8000</v>
      </c>
    </row>
    <row r="10" spans="1:9" ht="21">
      <c r="A10" s="1" t="s">
        <v>4</v>
      </c>
      <c r="B10" s="8">
        <f>$C4</f>
        <v>28000</v>
      </c>
      <c r="C10" s="8">
        <f t="shared" ref="C10:I10" si="0">$C4</f>
        <v>28000</v>
      </c>
      <c r="D10" s="8">
        <f t="shared" si="0"/>
        <v>28000</v>
      </c>
      <c r="E10" s="8">
        <f t="shared" si="0"/>
        <v>28000</v>
      </c>
      <c r="F10" s="8">
        <f t="shared" si="0"/>
        <v>28000</v>
      </c>
      <c r="G10" s="8">
        <f t="shared" si="0"/>
        <v>28000</v>
      </c>
      <c r="H10" s="8">
        <f t="shared" si="0"/>
        <v>28000</v>
      </c>
      <c r="I10" s="8">
        <f t="shared" si="0"/>
        <v>28000</v>
      </c>
    </row>
    <row r="11" spans="1:9" ht="21">
      <c r="A11" s="5" t="s">
        <v>12</v>
      </c>
      <c r="B11" s="6">
        <f>B9*$C3</f>
        <v>10500</v>
      </c>
      <c r="C11" s="6">
        <f>C9*$C3</f>
        <v>21000</v>
      </c>
      <c r="D11" s="6">
        <f t="shared" ref="D11:I11" si="1">D9*$C3</f>
        <v>31500</v>
      </c>
      <c r="E11" s="6">
        <f>E9*$C3</f>
        <v>42000</v>
      </c>
      <c r="F11" s="6">
        <f t="shared" si="1"/>
        <v>52500</v>
      </c>
      <c r="G11" s="6">
        <f t="shared" si="1"/>
        <v>63000</v>
      </c>
      <c r="H11" s="6">
        <f t="shared" si="1"/>
        <v>73500</v>
      </c>
      <c r="I11" s="6">
        <f t="shared" si="1"/>
        <v>84000</v>
      </c>
    </row>
    <row r="12" spans="1:9" ht="21">
      <c r="A12" s="10" t="s">
        <v>13</v>
      </c>
      <c r="B12" s="11">
        <f>B10+B11</f>
        <v>38500</v>
      </c>
      <c r="C12" s="11">
        <f t="shared" ref="C12:I12" si="2">C10+C11</f>
        <v>49000</v>
      </c>
      <c r="D12" s="11">
        <f t="shared" si="2"/>
        <v>59500</v>
      </c>
      <c r="E12" s="11">
        <f t="shared" si="2"/>
        <v>70000</v>
      </c>
      <c r="F12" s="11">
        <f t="shared" si="2"/>
        <v>80500</v>
      </c>
      <c r="G12" s="11">
        <f t="shared" si="2"/>
        <v>91000</v>
      </c>
      <c r="H12" s="11">
        <f t="shared" si="2"/>
        <v>101500</v>
      </c>
      <c r="I12" s="11">
        <f t="shared" si="2"/>
        <v>112000</v>
      </c>
    </row>
    <row r="13" spans="1:9" ht="21">
      <c r="A13" s="5" t="s">
        <v>14</v>
      </c>
      <c r="B13" s="6">
        <f>B9*$C2</f>
        <v>17000</v>
      </c>
      <c r="C13" s="6">
        <f t="shared" ref="C13:I13" si="3">C9*$C2</f>
        <v>34000</v>
      </c>
      <c r="D13" s="6">
        <f t="shared" si="3"/>
        <v>51000</v>
      </c>
      <c r="E13" s="6">
        <f t="shared" si="3"/>
        <v>68000</v>
      </c>
      <c r="F13" s="6">
        <f>F9*$C2</f>
        <v>85000</v>
      </c>
      <c r="G13" s="6">
        <f t="shared" si="3"/>
        <v>102000</v>
      </c>
      <c r="H13" s="6">
        <f>H9*$C2</f>
        <v>119000</v>
      </c>
      <c r="I13" s="6">
        <f t="shared" si="3"/>
        <v>136000</v>
      </c>
    </row>
    <row r="14" spans="1:9" ht="21">
      <c r="A14" s="13" t="s">
        <v>15</v>
      </c>
      <c r="B14" s="14">
        <f>B13-B12</f>
        <v>-21500</v>
      </c>
      <c r="C14" s="14">
        <f t="shared" ref="C14:I14" si="4">C13-C12</f>
        <v>-15000</v>
      </c>
      <c r="D14" s="14">
        <f t="shared" si="4"/>
        <v>-8500</v>
      </c>
      <c r="E14" s="14">
        <f t="shared" si="4"/>
        <v>-2000</v>
      </c>
      <c r="F14" s="14">
        <f t="shared" si="4"/>
        <v>4500</v>
      </c>
      <c r="G14" s="14">
        <f>G13-G12</f>
        <v>11000</v>
      </c>
      <c r="H14" s="14">
        <f t="shared" si="4"/>
        <v>17500</v>
      </c>
      <c r="I14" s="14">
        <f t="shared" si="4"/>
        <v>24000</v>
      </c>
    </row>
    <row r="15" spans="1:9" ht="21">
      <c r="A15" s="5" t="s">
        <v>16</v>
      </c>
      <c r="B15" s="15">
        <f>(C8-C6)/C8</f>
        <v>6.6666666666666652E-2</v>
      </c>
    </row>
    <row r="58" spans="1:9" ht="26.25">
      <c r="A58" s="19" t="s">
        <v>45</v>
      </c>
    </row>
    <row r="60" spans="1:9" ht="26.25">
      <c r="A60" s="16" t="s">
        <v>28</v>
      </c>
    </row>
    <row r="62" spans="1:9" ht="26.25">
      <c r="A62" s="16" t="s">
        <v>46</v>
      </c>
    </row>
    <row r="63" spans="1:9" ht="26.25">
      <c r="A63" s="16" t="s">
        <v>47</v>
      </c>
    </row>
    <row r="64" spans="1:9" ht="26.25">
      <c r="A64" s="16"/>
      <c r="B64" s="17"/>
      <c r="C64" s="17"/>
      <c r="D64" s="17"/>
      <c r="E64" s="17"/>
      <c r="F64" s="17"/>
      <c r="G64" s="17"/>
      <c r="H64" s="17"/>
      <c r="I64" s="17"/>
    </row>
    <row r="65" spans="1:9" ht="20.25" customHeight="1">
      <c r="B65" s="17"/>
      <c r="C65" s="17"/>
      <c r="D65" s="17"/>
      <c r="E65" s="17"/>
      <c r="F65" s="17"/>
      <c r="G65" s="17"/>
      <c r="H65" s="17"/>
      <c r="I65" s="17"/>
    </row>
    <row r="66" spans="1:9" ht="26.25">
      <c r="A66" s="16"/>
    </row>
    <row r="67" spans="1:9" ht="15" customHeight="1">
      <c r="A67" s="18"/>
    </row>
    <row r="68" spans="1:9" ht="26.25">
      <c r="A68" s="16"/>
    </row>
    <row r="69" spans="1:9" ht="15" customHeight="1">
      <c r="A69" s="18"/>
    </row>
    <row r="70" spans="1:9" ht="26.25">
      <c r="A70" s="16"/>
    </row>
    <row r="71" spans="1:9" ht="20.25" customHeight="1">
      <c r="A71" s="18"/>
    </row>
    <row r="72" spans="1:9" ht="26.25">
      <c r="A72" s="16"/>
    </row>
    <row r="74" spans="1:9" ht="26.25">
      <c r="A74" s="16"/>
    </row>
    <row r="76" spans="1:9" ht="26.25">
      <c r="A76" s="16"/>
    </row>
    <row r="78" spans="1:9" ht="26.25">
      <c r="A78" s="16"/>
    </row>
    <row r="80" spans="1:9" ht="26.25">
      <c r="A80" s="16"/>
    </row>
    <row r="82" spans="1:1" ht="26.25">
      <c r="A82" s="16"/>
    </row>
  </sheetData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78"/>
  <sheetViews>
    <sheetView rightToLeft="1" topLeftCell="A34" workbookViewId="0">
      <selection activeCell="B63" sqref="B63"/>
    </sheetView>
  </sheetViews>
  <sheetFormatPr defaultRowHeight="15"/>
  <cols>
    <col min="1" max="1" width="19.28515625" customWidth="1"/>
    <col min="2" max="2" width="11.85546875" customWidth="1"/>
    <col min="3" max="3" width="16" bestFit="1" customWidth="1"/>
    <col min="4" max="5" width="11.85546875" bestFit="1" customWidth="1"/>
    <col min="6" max="6" width="16.28515625" bestFit="1" customWidth="1"/>
    <col min="7" max="7" width="13.5703125" bestFit="1" customWidth="1"/>
    <col min="8" max="8" width="14" bestFit="1" customWidth="1"/>
    <col min="9" max="9" width="13.5703125" bestFit="1" customWidth="1"/>
  </cols>
  <sheetData>
    <row r="1" spans="1:9" ht="23.25">
      <c r="B1" s="2" t="s">
        <v>29</v>
      </c>
    </row>
    <row r="2" spans="1:9" ht="21">
      <c r="A2" s="1" t="s">
        <v>1</v>
      </c>
      <c r="C2" s="1">
        <v>21</v>
      </c>
      <c r="D2" s="1" t="s">
        <v>2</v>
      </c>
      <c r="F2" s="1" t="s">
        <v>9</v>
      </c>
      <c r="H2" s="7">
        <v>3000</v>
      </c>
      <c r="I2" s="1" t="s">
        <v>2</v>
      </c>
    </row>
    <row r="3" spans="1:9" ht="21">
      <c r="A3" s="1" t="s">
        <v>3</v>
      </c>
      <c r="C3" s="1">
        <v>9</v>
      </c>
      <c r="D3" s="1" t="s">
        <v>2</v>
      </c>
    </row>
    <row r="4" spans="1:9" ht="21">
      <c r="A4" s="1" t="s">
        <v>4</v>
      </c>
      <c r="C4" s="3">
        <v>50000</v>
      </c>
      <c r="D4" s="1" t="s">
        <v>2</v>
      </c>
    </row>
    <row r="5" spans="1:9" ht="21">
      <c r="A5" s="5" t="s">
        <v>5</v>
      </c>
      <c r="C5" s="4">
        <f>C2-C3</f>
        <v>12</v>
      </c>
      <c r="D5" s="1" t="s">
        <v>2</v>
      </c>
    </row>
    <row r="6" spans="1:9" ht="21">
      <c r="A6" s="27" t="s">
        <v>6</v>
      </c>
      <c r="B6" s="28"/>
      <c r="C6" s="26">
        <f>C4/C5</f>
        <v>4166.666666666667</v>
      </c>
      <c r="D6" s="1" t="s">
        <v>7</v>
      </c>
    </row>
    <row r="7" spans="1:9" ht="21">
      <c r="A7" s="5" t="s">
        <v>8</v>
      </c>
      <c r="C7" s="6">
        <f>C6*C2</f>
        <v>87500</v>
      </c>
      <c r="D7" s="1" t="s">
        <v>2</v>
      </c>
    </row>
    <row r="8" spans="1:9" ht="21">
      <c r="A8" s="27" t="s">
        <v>10</v>
      </c>
      <c r="B8" s="28"/>
      <c r="C8" s="29">
        <f>(C4+H2)/C5</f>
        <v>4416.666666666667</v>
      </c>
      <c r="D8" s="1" t="s">
        <v>7</v>
      </c>
    </row>
    <row r="9" spans="1:9" ht="21">
      <c r="A9" s="5" t="s">
        <v>11</v>
      </c>
      <c r="B9" s="6">
        <v>1000</v>
      </c>
      <c r="C9" s="6">
        <v>2000</v>
      </c>
      <c r="D9" s="6">
        <v>3000</v>
      </c>
      <c r="E9" s="6">
        <v>4000</v>
      </c>
      <c r="F9" s="12">
        <v>5000</v>
      </c>
      <c r="G9" s="12">
        <v>6000</v>
      </c>
      <c r="H9" s="6">
        <v>7000</v>
      </c>
      <c r="I9" s="6">
        <v>8000</v>
      </c>
    </row>
    <row r="10" spans="1:9" ht="21">
      <c r="A10" s="1" t="s">
        <v>4</v>
      </c>
      <c r="B10" s="8">
        <f>$C4</f>
        <v>50000</v>
      </c>
      <c r="C10" s="8">
        <f t="shared" ref="C10:I10" si="0">$C4</f>
        <v>50000</v>
      </c>
      <c r="D10" s="8">
        <f t="shared" si="0"/>
        <v>50000</v>
      </c>
      <c r="E10" s="8">
        <f t="shared" si="0"/>
        <v>50000</v>
      </c>
      <c r="F10" s="8">
        <f t="shared" si="0"/>
        <v>50000</v>
      </c>
      <c r="G10" s="8">
        <f t="shared" si="0"/>
        <v>50000</v>
      </c>
      <c r="H10" s="8">
        <f t="shared" si="0"/>
        <v>50000</v>
      </c>
      <c r="I10" s="8">
        <f t="shared" si="0"/>
        <v>50000</v>
      </c>
    </row>
    <row r="11" spans="1:9" ht="21">
      <c r="A11" s="5" t="s">
        <v>12</v>
      </c>
      <c r="B11" s="6">
        <f>B9*$C3</f>
        <v>9000</v>
      </c>
      <c r="C11" s="6">
        <f>C9*$C3</f>
        <v>18000</v>
      </c>
      <c r="D11" s="6">
        <f t="shared" ref="D11:I11" si="1">D9*$C3</f>
        <v>27000</v>
      </c>
      <c r="E11" s="6">
        <f>E9*$C3</f>
        <v>36000</v>
      </c>
      <c r="F11" s="6">
        <f t="shared" si="1"/>
        <v>45000</v>
      </c>
      <c r="G11" s="6">
        <f t="shared" si="1"/>
        <v>54000</v>
      </c>
      <c r="H11" s="6">
        <f t="shared" si="1"/>
        <v>63000</v>
      </c>
      <c r="I11" s="6">
        <f t="shared" si="1"/>
        <v>72000</v>
      </c>
    </row>
    <row r="12" spans="1:9" ht="21">
      <c r="A12" s="10" t="s">
        <v>13</v>
      </c>
      <c r="B12" s="11">
        <f>B10+B11</f>
        <v>59000</v>
      </c>
      <c r="C12" s="11">
        <f t="shared" ref="C12:I12" si="2">C10+C11</f>
        <v>68000</v>
      </c>
      <c r="D12" s="11">
        <f t="shared" si="2"/>
        <v>77000</v>
      </c>
      <c r="E12" s="11">
        <f t="shared" si="2"/>
        <v>86000</v>
      </c>
      <c r="F12" s="11">
        <f t="shared" si="2"/>
        <v>95000</v>
      </c>
      <c r="G12" s="11">
        <f t="shared" si="2"/>
        <v>104000</v>
      </c>
      <c r="H12" s="11">
        <f t="shared" si="2"/>
        <v>113000</v>
      </c>
      <c r="I12" s="11">
        <f t="shared" si="2"/>
        <v>122000</v>
      </c>
    </row>
    <row r="13" spans="1:9" ht="21">
      <c r="A13" s="5" t="s">
        <v>14</v>
      </c>
      <c r="B13" s="6">
        <f>B9*$C2</f>
        <v>21000</v>
      </c>
      <c r="C13" s="6">
        <f t="shared" ref="C13:I13" si="3">C9*$C2</f>
        <v>42000</v>
      </c>
      <c r="D13" s="6">
        <f t="shared" si="3"/>
        <v>63000</v>
      </c>
      <c r="E13" s="6">
        <f t="shared" si="3"/>
        <v>84000</v>
      </c>
      <c r="F13" s="6">
        <f>F9*$C2</f>
        <v>105000</v>
      </c>
      <c r="G13" s="6">
        <f t="shared" si="3"/>
        <v>126000</v>
      </c>
      <c r="H13" s="6">
        <f>H9*$C2</f>
        <v>147000</v>
      </c>
      <c r="I13" s="6">
        <f t="shared" si="3"/>
        <v>168000</v>
      </c>
    </row>
    <row r="14" spans="1:9" ht="21">
      <c r="A14" s="13" t="s">
        <v>15</v>
      </c>
      <c r="B14" s="14">
        <f>B13-B12</f>
        <v>-38000</v>
      </c>
      <c r="C14" s="14">
        <f t="shared" ref="C14:I14" si="4">C13-C12</f>
        <v>-26000</v>
      </c>
      <c r="D14" s="14">
        <f t="shared" si="4"/>
        <v>-14000</v>
      </c>
      <c r="E14" s="14">
        <f t="shared" si="4"/>
        <v>-2000</v>
      </c>
      <c r="F14" s="14">
        <f t="shared" si="4"/>
        <v>10000</v>
      </c>
      <c r="G14" s="14">
        <f>G13-G12</f>
        <v>22000</v>
      </c>
      <c r="H14" s="14">
        <f t="shared" si="4"/>
        <v>34000</v>
      </c>
      <c r="I14" s="14">
        <f t="shared" si="4"/>
        <v>46000</v>
      </c>
    </row>
    <row r="15" spans="1:9" ht="21">
      <c r="A15" s="5" t="s">
        <v>16</v>
      </c>
      <c r="B15" s="15">
        <f>(C8-C6)/C8</f>
        <v>5.6603773584905655E-2</v>
      </c>
    </row>
    <row r="58" spans="1:9" ht="26.25">
      <c r="A58" s="19"/>
    </row>
    <row r="60" spans="1:9" ht="26.25">
      <c r="A60" s="16"/>
      <c r="B60" s="17"/>
      <c r="C60" s="17"/>
      <c r="D60" s="17"/>
      <c r="E60" s="17"/>
      <c r="F60" s="17"/>
      <c r="G60" s="17"/>
      <c r="H60" s="17"/>
      <c r="I60" s="17"/>
    </row>
    <row r="61" spans="1:9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26.25">
      <c r="A62" s="16"/>
      <c r="B62" s="17"/>
      <c r="C62" s="17"/>
      <c r="D62" s="17"/>
      <c r="E62" s="17"/>
      <c r="F62" s="17"/>
      <c r="G62" s="17"/>
      <c r="H62" s="17"/>
      <c r="I62" s="17"/>
    </row>
    <row r="63" spans="1:9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26.25">
      <c r="A64" s="16"/>
      <c r="B64" s="17"/>
      <c r="C64" s="17"/>
      <c r="D64" s="17"/>
      <c r="E64" s="17"/>
      <c r="F64" s="17"/>
      <c r="G64" s="17"/>
      <c r="H64" s="17"/>
      <c r="I64" s="17"/>
    </row>
    <row r="65" spans="1:9" ht="20.25" customHeight="1">
      <c r="B65" s="17"/>
      <c r="C65" s="17"/>
      <c r="D65" s="17"/>
      <c r="E65" s="17"/>
      <c r="F65" s="17"/>
      <c r="G65" s="17"/>
      <c r="H65" s="17"/>
      <c r="I65" s="17"/>
    </row>
    <row r="66" spans="1:9" ht="26.25">
      <c r="A66" s="16"/>
    </row>
    <row r="67" spans="1:9" ht="15" customHeight="1">
      <c r="A67" s="18"/>
    </row>
    <row r="68" spans="1:9" ht="26.25">
      <c r="A68" s="16"/>
    </row>
    <row r="69" spans="1:9" ht="15" customHeight="1">
      <c r="A69" s="18"/>
    </row>
    <row r="70" spans="1:9" ht="26.25">
      <c r="A70" s="16"/>
    </row>
    <row r="71" spans="1:9" ht="20.25" customHeight="1">
      <c r="A71" s="18"/>
    </row>
    <row r="72" spans="1:9" ht="26.25">
      <c r="A72" s="16"/>
    </row>
    <row r="74" spans="1:9" ht="26.25">
      <c r="A74" s="16"/>
    </row>
    <row r="76" spans="1:9" ht="26.25">
      <c r="A76" s="16"/>
    </row>
    <row r="78" spans="1:9" ht="26.25">
      <c r="A78" s="16"/>
    </row>
  </sheetData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8"/>
  <sheetViews>
    <sheetView rightToLeft="1" tabSelected="1" topLeftCell="A46" workbookViewId="0">
      <selection activeCell="G66" sqref="G66"/>
    </sheetView>
  </sheetViews>
  <sheetFormatPr defaultRowHeight="15"/>
  <cols>
    <col min="1" max="1" width="19.28515625" customWidth="1"/>
    <col min="2" max="2" width="11.85546875" customWidth="1"/>
    <col min="3" max="3" width="16" bestFit="1" customWidth="1"/>
    <col min="4" max="5" width="11.85546875" bestFit="1" customWidth="1"/>
    <col min="6" max="6" width="14.140625" customWidth="1"/>
    <col min="7" max="7" width="14" customWidth="1"/>
    <col min="8" max="8" width="14" bestFit="1" customWidth="1"/>
    <col min="9" max="9" width="13.5703125" bestFit="1" customWidth="1"/>
  </cols>
  <sheetData>
    <row r="1" spans="1:9" ht="23.25">
      <c r="B1" s="2" t="s">
        <v>0</v>
      </c>
    </row>
    <row r="2" spans="1:9" ht="21">
      <c r="A2" s="1" t="s">
        <v>1</v>
      </c>
      <c r="C2" s="1">
        <v>20</v>
      </c>
      <c r="D2" s="1" t="s">
        <v>2</v>
      </c>
      <c r="F2" s="1" t="s">
        <v>9</v>
      </c>
      <c r="H2" s="7">
        <v>3000</v>
      </c>
      <c r="I2" s="1" t="s">
        <v>2</v>
      </c>
    </row>
    <row r="3" spans="1:9" ht="21">
      <c r="A3" s="1" t="s">
        <v>3</v>
      </c>
      <c r="C3" s="1">
        <v>11</v>
      </c>
      <c r="D3" s="1" t="s">
        <v>2</v>
      </c>
    </row>
    <row r="4" spans="1:9" ht="21">
      <c r="A4" s="1" t="s">
        <v>4</v>
      </c>
      <c r="C4" s="3">
        <v>35000</v>
      </c>
      <c r="D4" s="1" t="s">
        <v>2</v>
      </c>
    </row>
    <row r="5" spans="1:9" ht="21">
      <c r="A5" s="5" t="s">
        <v>5</v>
      </c>
      <c r="C5" s="4">
        <f>C2-C3</f>
        <v>9</v>
      </c>
      <c r="D5" s="1" t="s">
        <v>2</v>
      </c>
    </row>
    <row r="6" spans="1:9" ht="21">
      <c r="A6" s="22" t="s">
        <v>6</v>
      </c>
      <c r="B6" s="23"/>
      <c r="C6" s="20">
        <f>C4/C5</f>
        <v>3888.8888888888887</v>
      </c>
      <c r="D6" s="1" t="s">
        <v>7</v>
      </c>
    </row>
    <row r="7" spans="1:9" ht="21">
      <c r="A7" s="5" t="s">
        <v>8</v>
      </c>
      <c r="C7" s="6">
        <f>C6*C2</f>
        <v>77777.777777777781</v>
      </c>
      <c r="D7" s="1" t="s">
        <v>2</v>
      </c>
    </row>
    <row r="8" spans="1:9" ht="21">
      <c r="A8" s="22" t="s">
        <v>10</v>
      </c>
      <c r="B8" s="23"/>
      <c r="C8" s="9">
        <f>(C4+H2)/C5</f>
        <v>4222.2222222222226</v>
      </c>
      <c r="D8" s="1" t="s">
        <v>7</v>
      </c>
    </row>
    <row r="9" spans="1:9" ht="21">
      <c r="A9" s="5" t="s">
        <v>11</v>
      </c>
      <c r="B9" s="6">
        <v>1000</v>
      </c>
      <c r="C9" s="6">
        <v>2000</v>
      </c>
      <c r="D9" s="6">
        <v>3000</v>
      </c>
      <c r="E9" s="6">
        <v>4000</v>
      </c>
      <c r="F9" s="12">
        <v>5000</v>
      </c>
      <c r="G9" s="12">
        <v>6000</v>
      </c>
      <c r="H9" s="6">
        <v>7000</v>
      </c>
      <c r="I9" s="6">
        <v>8000</v>
      </c>
    </row>
    <row r="10" spans="1:9" ht="21">
      <c r="A10" s="1" t="s">
        <v>4</v>
      </c>
      <c r="B10" s="8">
        <f>$C4</f>
        <v>35000</v>
      </c>
      <c r="C10" s="8">
        <f t="shared" ref="C10:I10" si="0">$C4</f>
        <v>35000</v>
      </c>
      <c r="D10" s="8">
        <f t="shared" si="0"/>
        <v>35000</v>
      </c>
      <c r="E10" s="8">
        <f t="shared" si="0"/>
        <v>35000</v>
      </c>
      <c r="F10" s="8">
        <f t="shared" si="0"/>
        <v>35000</v>
      </c>
      <c r="G10" s="8">
        <f t="shared" si="0"/>
        <v>35000</v>
      </c>
      <c r="H10" s="8">
        <f t="shared" si="0"/>
        <v>35000</v>
      </c>
      <c r="I10" s="8">
        <f t="shared" si="0"/>
        <v>35000</v>
      </c>
    </row>
    <row r="11" spans="1:9" ht="21">
      <c r="A11" s="5" t="s">
        <v>12</v>
      </c>
      <c r="B11" s="6">
        <f>B9*$C3</f>
        <v>11000</v>
      </c>
      <c r="C11" s="6">
        <f>C9*$C3</f>
        <v>22000</v>
      </c>
      <c r="D11" s="6">
        <f t="shared" ref="D11:I11" si="1">D9*$C3</f>
        <v>33000</v>
      </c>
      <c r="E11" s="6">
        <f>E9*$C3</f>
        <v>44000</v>
      </c>
      <c r="F11" s="6">
        <f t="shared" si="1"/>
        <v>55000</v>
      </c>
      <c r="G11" s="6">
        <f t="shared" si="1"/>
        <v>66000</v>
      </c>
      <c r="H11" s="6">
        <f t="shared" si="1"/>
        <v>77000</v>
      </c>
      <c r="I11" s="6">
        <f t="shared" si="1"/>
        <v>88000</v>
      </c>
    </row>
    <row r="12" spans="1:9" ht="21">
      <c r="A12" s="10" t="s">
        <v>13</v>
      </c>
      <c r="B12" s="11">
        <f>B10+B11</f>
        <v>46000</v>
      </c>
      <c r="C12" s="11">
        <f t="shared" ref="C12:I12" si="2">C10+C11</f>
        <v>57000</v>
      </c>
      <c r="D12" s="11">
        <f t="shared" si="2"/>
        <v>68000</v>
      </c>
      <c r="E12" s="11">
        <f t="shared" si="2"/>
        <v>79000</v>
      </c>
      <c r="F12" s="11">
        <f t="shared" si="2"/>
        <v>90000</v>
      </c>
      <c r="G12" s="11">
        <f t="shared" si="2"/>
        <v>101000</v>
      </c>
      <c r="H12" s="11">
        <f t="shared" si="2"/>
        <v>112000</v>
      </c>
      <c r="I12" s="11">
        <f t="shared" si="2"/>
        <v>123000</v>
      </c>
    </row>
    <row r="13" spans="1:9" ht="21">
      <c r="A13" s="5" t="s">
        <v>14</v>
      </c>
      <c r="B13" s="6">
        <f>B9*$C2</f>
        <v>20000</v>
      </c>
      <c r="C13" s="6">
        <f t="shared" ref="C13:I13" si="3">C9*$C2</f>
        <v>40000</v>
      </c>
      <c r="D13" s="6">
        <f t="shared" si="3"/>
        <v>60000</v>
      </c>
      <c r="E13" s="6">
        <f t="shared" si="3"/>
        <v>80000</v>
      </c>
      <c r="F13" s="6">
        <f>F9*$C2</f>
        <v>100000</v>
      </c>
      <c r="G13" s="6">
        <f t="shared" si="3"/>
        <v>120000</v>
      </c>
      <c r="H13" s="6">
        <f>H9*$C2</f>
        <v>140000</v>
      </c>
      <c r="I13" s="6">
        <f t="shared" si="3"/>
        <v>160000</v>
      </c>
    </row>
    <row r="14" spans="1:9" ht="21">
      <c r="A14" s="13" t="s">
        <v>15</v>
      </c>
      <c r="B14" s="14">
        <f>B13-B12</f>
        <v>-26000</v>
      </c>
      <c r="C14" s="14">
        <f t="shared" ref="C14:I14" si="4">C13-C12</f>
        <v>-17000</v>
      </c>
      <c r="D14" s="14">
        <f t="shared" si="4"/>
        <v>-8000</v>
      </c>
      <c r="E14" s="14">
        <f t="shared" si="4"/>
        <v>1000</v>
      </c>
      <c r="F14" s="14">
        <f t="shared" si="4"/>
        <v>10000</v>
      </c>
      <c r="G14" s="14">
        <f>G13-G12</f>
        <v>19000</v>
      </c>
      <c r="H14" s="14">
        <f t="shared" si="4"/>
        <v>28000</v>
      </c>
      <c r="I14" s="14">
        <f t="shared" si="4"/>
        <v>37000</v>
      </c>
    </row>
    <row r="15" spans="1:9" ht="21">
      <c r="A15" s="5" t="s">
        <v>16</v>
      </c>
      <c r="B15" s="15">
        <f>(C8-C6)/C8</f>
        <v>7.8947368421052766E-2</v>
      </c>
    </row>
    <row r="58" spans="1:9" ht="26.25">
      <c r="A58" s="19" t="s">
        <v>30</v>
      </c>
    </row>
    <row r="60" spans="1:9" ht="26.25">
      <c r="A60" s="16" t="s">
        <v>31</v>
      </c>
      <c r="B60" s="17"/>
      <c r="C60" s="17"/>
      <c r="D60" s="17"/>
      <c r="E60" s="17"/>
      <c r="F60" s="17"/>
      <c r="G60" s="17"/>
      <c r="H60" s="17"/>
      <c r="I60" s="17"/>
    </row>
    <row r="61" spans="1:9">
      <c r="A61" s="17"/>
      <c r="B61" s="17"/>
      <c r="C61" s="17"/>
      <c r="D61" s="17"/>
      <c r="E61" s="17"/>
      <c r="F61" s="17"/>
      <c r="G61" s="17"/>
      <c r="H61" s="17"/>
      <c r="I61" s="17"/>
    </row>
    <row r="62" spans="1:9" ht="26.25">
      <c r="A62" s="16" t="s">
        <v>32</v>
      </c>
      <c r="B62" s="17"/>
      <c r="C62" s="17"/>
      <c r="D62" s="17"/>
      <c r="E62" s="17"/>
      <c r="F62" s="17"/>
      <c r="G62" s="17"/>
      <c r="H62" s="17"/>
      <c r="I62" s="17"/>
    </row>
    <row r="63" spans="1:9">
      <c r="A63" s="17"/>
      <c r="B63" s="17"/>
      <c r="C63" s="17"/>
      <c r="D63" s="17"/>
      <c r="E63" s="17"/>
      <c r="F63" s="17"/>
      <c r="G63" s="17"/>
      <c r="H63" s="17"/>
      <c r="I63" s="17"/>
    </row>
    <row r="64" spans="1:9" ht="26.25">
      <c r="A64" s="16" t="s">
        <v>48</v>
      </c>
      <c r="B64" s="17"/>
      <c r="C64" s="17"/>
      <c r="D64" s="17"/>
      <c r="E64" s="17"/>
      <c r="F64" s="17"/>
      <c r="G64" s="17"/>
      <c r="H64" s="17"/>
      <c r="I64" s="17"/>
    </row>
    <row r="65" spans="1:9" ht="20.25" customHeight="1">
      <c r="B65" s="17"/>
      <c r="C65" s="17"/>
      <c r="D65" s="17"/>
      <c r="E65" s="17"/>
      <c r="F65" s="17"/>
      <c r="G65" s="17"/>
      <c r="H65" s="17"/>
      <c r="I65" s="17"/>
    </row>
    <row r="66" spans="1:9" ht="26.25">
      <c r="A66" s="16"/>
    </row>
    <row r="67" spans="1:9" ht="15" customHeight="1">
      <c r="A67" s="18"/>
    </row>
    <row r="68" spans="1:9" ht="26.25">
      <c r="A68" s="16"/>
    </row>
    <row r="69" spans="1:9" ht="15" customHeight="1">
      <c r="A69" s="18"/>
    </row>
    <row r="70" spans="1:9" ht="26.25">
      <c r="A70" s="16"/>
    </row>
    <row r="71" spans="1:9" ht="20.25" customHeight="1">
      <c r="A71" s="18"/>
    </row>
    <row r="72" spans="1:9" ht="26.25">
      <c r="A72" s="16"/>
    </row>
    <row r="74" spans="1:9" ht="26.25">
      <c r="A74" s="16"/>
    </row>
    <row r="76" spans="1:9" ht="26.25">
      <c r="A76" s="16"/>
    </row>
    <row r="78" spans="1:9" ht="26.25">
      <c r="A78" s="16"/>
    </row>
  </sheetData>
  <pageMargins left="0.7" right="0.7" top="0.75" bottom="0.75" header="0.3" footer="0.3"/>
  <pageSetup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"/>
  <sheetViews>
    <sheetView rightToLeft="1" topLeftCell="A13" workbookViewId="0">
      <selection activeCell="I48" sqref="I48"/>
    </sheetView>
  </sheetViews>
  <sheetFormatPr defaultRowHeight="15"/>
  <cols>
    <col min="1" max="1" width="17.85546875" customWidth="1"/>
    <col min="2" max="2" width="17.7109375" bestFit="1" customWidth="1"/>
    <col min="3" max="4" width="25.28515625" customWidth="1"/>
    <col min="5" max="5" width="17.28515625" customWidth="1"/>
    <col min="6" max="6" width="13.5703125" bestFit="1" customWidth="1"/>
    <col min="7" max="7" width="23.42578125" bestFit="1" customWidth="1"/>
    <col min="8" max="8" width="20.28515625" bestFit="1" customWidth="1"/>
    <col min="9" max="9" width="24.140625" bestFit="1" customWidth="1"/>
  </cols>
  <sheetData>
    <row r="1" spans="1:9" ht="23.25">
      <c r="C1" s="30" t="s">
        <v>33</v>
      </c>
      <c r="D1" s="30"/>
    </row>
    <row r="2" spans="1:9" ht="21">
      <c r="A2" s="31" t="s">
        <v>34</v>
      </c>
      <c r="C2" s="32">
        <v>20000</v>
      </c>
      <c r="D2" s="32" t="s">
        <v>2</v>
      </c>
    </row>
    <row r="3" spans="1:9" ht="21">
      <c r="A3" s="31" t="s">
        <v>4</v>
      </c>
      <c r="B3" s="31"/>
      <c r="C3" s="32">
        <v>300000</v>
      </c>
      <c r="D3" s="31" t="s">
        <v>2</v>
      </c>
    </row>
    <row r="4" spans="1:9" ht="21">
      <c r="A4" s="31" t="s">
        <v>35</v>
      </c>
      <c r="B4" s="31" t="s">
        <v>40</v>
      </c>
      <c r="C4" s="31" t="s">
        <v>41</v>
      </c>
      <c r="D4" s="37" t="s">
        <v>5</v>
      </c>
      <c r="E4" s="31" t="s">
        <v>42</v>
      </c>
      <c r="G4" s="37" t="s">
        <v>6</v>
      </c>
      <c r="H4" s="37" t="s">
        <v>8</v>
      </c>
      <c r="I4" s="37" t="s">
        <v>10</v>
      </c>
    </row>
    <row r="5" spans="1:9" ht="18.75">
      <c r="A5" s="33" t="s">
        <v>36</v>
      </c>
      <c r="B5" s="33">
        <v>7</v>
      </c>
      <c r="C5" s="34">
        <v>4</v>
      </c>
      <c r="D5" s="36">
        <f>B5-C5</f>
        <v>3</v>
      </c>
      <c r="E5" s="35">
        <v>0.35</v>
      </c>
      <c r="F5" s="33"/>
      <c r="G5" s="41">
        <f>G$9*E5</f>
        <v>54545.454545454573</v>
      </c>
      <c r="H5" s="41">
        <f>G5*B5</f>
        <v>381818.181818182</v>
      </c>
      <c r="I5" s="41">
        <f>I$9*E5</f>
        <v>58181.818181818213</v>
      </c>
    </row>
    <row r="6" spans="1:9" ht="21">
      <c r="A6" s="31" t="s">
        <v>37</v>
      </c>
      <c r="B6" s="33">
        <v>7</v>
      </c>
      <c r="C6" s="34">
        <v>5</v>
      </c>
      <c r="D6" s="36">
        <f t="shared" ref="D6:D8" si="0">B6-C6</f>
        <v>2</v>
      </c>
      <c r="E6" s="35">
        <v>0.25</v>
      </c>
      <c r="F6" s="33"/>
      <c r="G6" s="41">
        <f t="shared" ref="G6:G8" si="1">G$9*E6</f>
        <v>38961.038961038983</v>
      </c>
      <c r="H6" s="41">
        <f t="shared" ref="H6:H7" si="2">G6*B6</f>
        <v>272727.27272727288</v>
      </c>
      <c r="I6" s="41">
        <f t="shared" ref="I6:I8" si="3">I$9*E6</f>
        <v>41558.441558441584</v>
      </c>
    </row>
    <row r="7" spans="1:9" ht="21">
      <c r="A7" s="31" t="s">
        <v>38</v>
      </c>
      <c r="B7" s="33">
        <v>2</v>
      </c>
      <c r="C7" s="34">
        <v>1.25</v>
      </c>
      <c r="D7" s="36">
        <f t="shared" si="0"/>
        <v>0.75</v>
      </c>
      <c r="E7" s="35">
        <v>0.3</v>
      </c>
      <c r="F7" s="33"/>
      <c r="G7" s="41">
        <f t="shared" si="1"/>
        <v>46753.246753246778</v>
      </c>
      <c r="H7" s="41">
        <f t="shared" si="2"/>
        <v>93506.493506493556</v>
      </c>
      <c r="I7" s="41">
        <f t="shared" si="3"/>
        <v>49870.129870129902</v>
      </c>
    </row>
    <row r="8" spans="1:9" ht="21">
      <c r="A8" s="31" t="s">
        <v>39</v>
      </c>
      <c r="B8" s="33">
        <v>5</v>
      </c>
      <c r="C8" s="34">
        <v>3.5</v>
      </c>
      <c r="D8" s="36">
        <f t="shared" si="0"/>
        <v>1.5</v>
      </c>
      <c r="E8" s="35">
        <v>0.1</v>
      </c>
      <c r="G8" s="41">
        <f t="shared" si="1"/>
        <v>15584.415584415594</v>
      </c>
      <c r="H8" s="41">
        <f>G8*B8</f>
        <v>77922.077922077966</v>
      </c>
      <c r="I8" s="41">
        <f t="shared" si="3"/>
        <v>16623.376623376633</v>
      </c>
    </row>
    <row r="9" spans="1:9" ht="21">
      <c r="A9" s="37" t="s">
        <v>43</v>
      </c>
      <c r="B9" s="38">
        <f>(B5*E5)+(B6*E6)+(B7*E7)+(B8*E8)</f>
        <v>5.2999999999999989</v>
      </c>
      <c r="C9" s="39">
        <f>(C5*E5)+(C6*E6)+(C7*E7)+(C8*E8)</f>
        <v>3.375</v>
      </c>
      <c r="D9" s="38">
        <f>B9-C9</f>
        <v>1.9249999999999989</v>
      </c>
      <c r="F9" s="37" t="s">
        <v>44</v>
      </c>
      <c r="G9" s="43">
        <f>C3/D9</f>
        <v>155844.15584415593</v>
      </c>
      <c r="H9" s="42">
        <f>G9*B9</f>
        <v>825974.0259740263</v>
      </c>
      <c r="I9" s="42">
        <f>(C3+C2)/D9</f>
        <v>166233.76623376634</v>
      </c>
    </row>
    <row r="10" spans="1:9" ht="21">
      <c r="A10" s="37" t="s">
        <v>11</v>
      </c>
      <c r="B10" s="41">
        <v>30000</v>
      </c>
      <c r="C10" s="41">
        <v>60000</v>
      </c>
      <c r="D10" s="41">
        <v>90000</v>
      </c>
      <c r="E10" s="41">
        <v>120000</v>
      </c>
      <c r="F10" s="41">
        <v>150000</v>
      </c>
      <c r="G10" s="41">
        <v>180000</v>
      </c>
      <c r="H10" s="41">
        <v>210000</v>
      </c>
      <c r="I10" s="41">
        <v>240000</v>
      </c>
    </row>
    <row r="11" spans="1:9" ht="21">
      <c r="A11" s="31" t="s">
        <v>4</v>
      </c>
      <c r="B11" s="32">
        <f>$C3</f>
        <v>300000</v>
      </c>
      <c r="C11" s="32">
        <f t="shared" ref="C11:I11" si="4">$C3</f>
        <v>300000</v>
      </c>
      <c r="D11" s="32">
        <f t="shared" si="4"/>
        <v>300000</v>
      </c>
      <c r="E11" s="32">
        <f>$C3</f>
        <v>300000</v>
      </c>
      <c r="F11" s="32">
        <f t="shared" si="4"/>
        <v>300000</v>
      </c>
      <c r="G11" s="32">
        <f t="shared" si="4"/>
        <v>300000</v>
      </c>
      <c r="H11" s="32">
        <f t="shared" si="4"/>
        <v>300000</v>
      </c>
      <c r="I11" s="32">
        <f t="shared" si="4"/>
        <v>300000</v>
      </c>
    </row>
    <row r="12" spans="1:9" ht="21">
      <c r="A12" s="37" t="s">
        <v>12</v>
      </c>
      <c r="B12" s="41">
        <f>B10*$C9</f>
        <v>101250</v>
      </c>
      <c r="C12" s="41">
        <f t="shared" ref="C12:I12" si="5">C10*$C9</f>
        <v>202500</v>
      </c>
      <c r="D12" s="41">
        <f t="shared" si="5"/>
        <v>303750</v>
      </c>
      <c r="E12" s="41">
        <f t="shared" si="5"/>
        <v>405000</v>
      </c>
      <c r="F12" s="41">
        <f t="shared" si="5"/>
        <v>506250</v>
      </c>
      <c r="G12" s="41">
        <f t="shared" si="5"/>
        <v>607500</v>
      </c>
      <c r="H12" s="41">
        <f t="shared" si="5"/>
        <v>708750</v>
      </c>
      <c r="I12" s="41">
        <f t="shared" si="5"/>
        <v>810000</v>
      </c>
    </row>
    <row r="13" spans="1:9" ht="21">
      <c r="A13" s="44" t="s">
        <v>13</v>
      </c>
      <c r="B13" s="11">
        <f>B11+B12</f>
        <v>401250</v>
      </c>
      <c r="C13" s="11">
        <f t="shared" ref="C13:I13" si="6">C11+C12</f>
        <v>502500</v>
      </c>
      <c r="D13" s="11">
        <f t="shared" si="6"/>
        <v>603750</v>
      </c>
      <c r="E13" s="11">
        <f t="shared" si="6"/>
        <v>705000</v>
      </c>
      <c r="F13" s="11">
        <f t="shared" si="6"/>
        <v>806250</v>
      </c>
      <c r="G13" s="11">
        <f t="shared" si="6"/>
        <v>907500</v>
      </c>
      <c r="H13" s="11">
        <f t="shared" si="6"/>
        <v>1008750</v>
      </c>
      <c r="I13" s="11">
        <f t="shared" si="6"/>
        <v>1110000</v>
      </c>
    </row>
    <row r="14" spans="1:9" ht="21">
      <c r="A14" s="45" t="s">
        <v>14</v>
      </c>
      <c r="B14" s="40">
        <f>B10*$B9</f>
        <v>158999.99999999997</v>
      </c>
      <c r="C14" s="40">
        <f t="shared" ref="C14:I14" si="7">C10*$B9</f>
        <v>317999.99999999994</v>
      </c>
      <c r="D14" s="40">
        <f t="shared" si="7"/>
        <v>476999.99999999988</v>
      </c>
      <c r="E14" s="40">
        <f t="shared" si="7"/>
        <v>635999.99999999988</v>
      </c>
      <c r="F14" s="40">
        <f t="shared" si="7"/>
        <v>794999.99999999988</v>
      </c>
      <c r="G14" s="40">
        <f t="shared" si="7"/>
        <v>953999.99999999977</v>
      </c>
      <c r="H14" s="40">
        <f t="shared" si="7"/>
        <v>1112999.9999999998</v>
      </c>
      <c r="I14" s="40">
        <f t="shared" si="7"/>
        <v>1271999.9999999998</v>
      </c>
    </row>
    <row r="15" spans="1:9" ht="21">
      <c r="A15" s="45" t="s">
        <v>49</v>
      </c>
      <c r="B15" s="46">
        <f>B14-B13</f>
        <v>-242250.00000000003</v>
      </c>
      <c r="C15" s="46">
        <f t="shared" ref="C15:I15" si="8">C14-C13</f>
        <v>-184500.00000000006</v>
      </c>
      <c r="D15" s="46">
        <f t="shared" si="8"/>
        <v>-126750.00000000012</v>
      </c>
      <c r="E15" s="46">
        <f t="shared" si="8"/>
        <v>-69000.000000000116</v>
      </c>
      <c r="F15" s="46">
        <f t="shared" si="8"/>
        <v>-11250.000000000116</v>
      </c>
      <c r="G15" s="46">
        <f t="shared" si="8"/>
        <v>46499.999999999767</v>
      </c>
      <c r="H15" s="46">
        <f t="shared" si="8"/>
        <v>104249.99999999977</v>
      </c>
      <c r="I15" s="46">
        <f t="shared" si="8"/>
        <v>161999.99999999977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تحليل التعادل - منتج وحيد</vt:lpstr>
      <vt:lpstr>خريطة الربحية</vt:lpstr>
      <vt:lpstr>تحليل الحساسية(تغيرات المدخلات)</vt:lpstr>
      <vt:lpstr>دراسة البدائل(البديل الأول)</vt:lpstr>
      <vt:lpstr>دراسة البدائل(البديل الثاني)</vt:lpstr>
      <vt:lpstr>تحليل التعادل- تعدد المنتجات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Hatem Abd-All-Fattah</dc:creator>
  <cp:lastModifiedBy>HNSRH</cp:lastModifiedBy>
  <dcterms:created xsi:type="dcterms:W3CDTF">2015-02-12T08:13:12Z</dcterms:created>
  <dcterms:modified xsi:type="dcterms:W3CDTF">2015-04-20T18:16:55Z</dcterms:modified>
</cp:coreProperties>
</file>