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aif\Dropbox\Classes for KSU\605\"/>
    </mc:Choice>
  </mc:AlternateContent>
  <bookViews>
    <workbookView xWindow="0" yWindow="0" windowWidth="19180" windowHeight="726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" i="1" l="1"/>
  <c r="E7" i="1" s="1"/>
  <c r="F3" i="1"/>
  <c r="F4" i="1"/>
  <c r="E3" i="1"/>
  <c r="E4" i="1"/>
  <c r="E2" i="1"/>
  <c r="F2" i="1" s="1"/>
  <c r="F6" i="1" s="1"/>
  <c r="J5" i="1"/>
  <c r="K5" i="1" s="1"/>
  <c r="U11" i="1" s="1"/>
  <c r="N7" i="1"/>
  <c r="N6" i="1"/>
  <c r="H2" i="1"/>
  <c r="I2" i="1"/>
  <c r="H3" i="1"/>
  <c r="I3" i="1"/>
  <c r="H4" i="1"/>
  <c r="I4" i="1"/>
  <c r="G3" i="1"/>
  <c r="G4" i="1"/>
  <c r="J6" i="1" s="1"/>
  <c r="R14" i="1" s="1"/>
  <c r="W14" i="1" s="1"/>
  <c r="I13" i="1" s="1"/>
  <c r="G2" i="1"/>
  <c r="C6" i="1"/>
  <c r="C7" i="1" s="1"/>
  <c r="D6" i="1"/>
  <c r="D7" i="1" s="1"/>
  <c r="B6" i="1"/>
  <c r="B7" i="1" s="1"/>
  <c r="F7" i="1" l="1"/>
  <c r="R17" i="1"/>
  <c r="W17" i="1" s="1"/>
  <c r="I14" i="1" s="1"/>
  <c r="K14" i="1" s="1"/>
  <c r="D8" i="1"/>
  <c r="R11" i="1"/>
  <c r="W11" i="1" s="1"/>
  <c r="I12" i="1" s="1"/>
  <c r="K12" i="1" s="1"/>
  <c r="K13" i="1"/>
  <c r="I15" i="1"/>
  <c r="K15" i="1" s="1"/>
  <c r="L12" i="1" l="1"/>
</calcChain>
</file>

<file path=xl/sharedStrings.xml><?xml version="1.0" encoding="utf-8"?>
<sst xmlns="http://schemas.openxmlformats.org/spreadsheetml/2006/main" count="62" uniqueCount="47">
  <si>
    <t>N</t>
  </si>
  <si>
    <t>S</t>
  </si>
  <si>
    <t>SS</t>
  </si>
  <si>
    <t>DF</t>
  </si>
  <si>
    <t>MS</t>
  </si>
  <si>
    <t>F</t>
  </si>
  <si>
    <t>BETWEEN</t>
  </si>
  <si>
    <t>WITHIN</t>
  </si>
  <si>
    <t>SUBJECTS</t>
  </si>
  <si>
    <t>ERROR</t>
  </si>
  <si>
    <t>TOTAL</t>
  </si>
  <si>
    <t>E(EX)^2</t>
  </si>
  <si>
    <t>-</t>
  </si>
  <si>
    <t>T^2</t>
  </si>
  <si>
    <t>=</t>
  </si>
  <si>
    <t>Tests of Within-Subjects Effects</t>
  </si>
  <si>
    <t>Source</t>
  </si>
  <si>
    <t>Type III Sum of Squares</t>
  </si>
  <si>
    <t>df</t>
  </si>
  <si>
    <t>Mean Square</t>
  </si>
  <si>
    <t>Sig.</t>
  </si>
  <si>
    <t>factor1</t>
  </si>
  <si>
    <t>Sphericity Assumed</t>
  </si>
  <si>
    <t>Greenhouse-Geisser</t>
  </si>
  <si>
    <t>Huynh-Feldt</t>
  </si>
  <si>
    <t>Lower-bound</t>
  </si>
  <si>
    <t>Error(factor1)</t>
  </si>
  <si>
    <t xml:space="preserve">Measure: </t>
  </si>
  <si>
    <t>MEASURE_1</t>
  </si>
  <si>
    <t>k-1</t>
  </si>
  <si>
    <t>N-1</t>
  </si>
  <si>
    <t>N-k</t>
  </si>
  <si>
    <t>Ey^2</t>
  </si>
  <si>
    <t>E(ES)^2</t>
  </si>
  <si>
    <t>a</t>
  </si>
  <si>
    <t>Week1</t>
  </si>
  <si>
    <t>Week2</t>
  </si>
  <si>
    <t>Week3</t>
  </si>
  <si>
    <t xml:space="preserve">Total </t>
  </si>
  <si>
    <t>Total^2</t>
  </si>
  <si>
    <t>Sum</t>
  </si>
  <si>
    <t>SUM^2</t>
  </si>
  <si>
    <t>S-1</t>
  </si>
  <si>
    <t>DFw-Dfsu</t>
  </si>
  <si>
    <t>x^2</t>
  </si>
  <si>
    <t>القياسات المكررة (Repeated Measures ANOVA)</t>
  </si>
  <si>
    <t>د. سيف القحطاني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</si>
</sst>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##0.000"/>
    <numFmt numFmtId="165" formatCode="###0"/>
    <numFmt numFmtId="166" formatCode="####.000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</font>
    <font>
      <b/>
      <sz val="9"/>
      <color indexed="8"/>
      <name val="Arial Bold"/>
    </font>
    <font>
      <sz val="9"/>
      <color indexed="8"/>
      <name val="Arial"/>
    </font>
    <font>
      <sz val="11"/>
      <color theme="1"/>
      <name val="Khalid Art bold"/>
      <charset val="178"/>
    </font>
    <font>
      <b/>
      <sz val="11"/>
      <color theme="1"/>
      <name val="Khalid Art bold"/>
      <charset val="178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n">
        <color indexed="8"/>
      </bottom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thick">
        <color indexed="8"/>
      </top>
      <bottom/>
      <diagonal/>
    </border>
    <border>
      <left style="mediumDashDotDot">
        <color indexed="64"/>
      </left>
      <right style="thin">
        <color indexed="64"/>
      </right>
      <top style="mediumDashDotDot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DashDotDot">
        <color indexed="64"/>
      </top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 style="mediumDashDotDot">
        <color indexed="64"/>
      </top>
      <bottom style="thin">
        <color indexed="64"/>
      </bottom>
      <diagonal/>
    </border>
    <border>
      <left style="mediumDashDotDot">
        <color indexed="64"/>
      </left>
      <right style="thin">
        <color indexed="64"/>
      </right>
      <top style="thin">
        <color indexed="64"/>
      </top>
      <bottom style="mediumDashDotDot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DotDot">
        <color indexed="64"/>
      </bottom>
      <diagonal/>
    </border>
    <border>
      <left style="thin">
        <color indexed="64"/>
      </left>
      <right style="mediumDashDotDot">
        <color indexed="64"/>
      </right>
      <top style="thin">
        <color indexed="64"/>
      </top>
      <bottom style="mediumDashDotDot">
        <color indexed="64"/>
      </bottom>
      <diagonal/>
    </border>
  </borders>
  <cellStyleXfs count="2">
    <xf numFmtId="0" fontId="0" fillId="0" borderId="0"/>
    <xf numFmtId="0" fontId="2" fillId="0" borderId="0"/>
  </cellStyleXfs>
  <cellXfs count="62">
    <xf numFmtId="0" fontId="0" fillId="0" borderId="0" xfId="0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1" applyFont="1" applyBorder="1" applyAlignment="1">
      <alignment horizontal="center" vertical="center" wrapText="1"/>
    </xf>
    <xf numFmtId="0" fontId="4" fillId="3" borderId="0" xfId="1" applyFont="1" applyFill="1"/>
    <xf numFmtId="0" fontId="2" fillId="0" borderId="0" xfId="1"/>
    <xf numFmtId="0" fontId="4" fillId="0" borderId="3" xfId="1" applyFont="1" applyBorder="1" applyAlignment="1">
      <alignment horizontal="left" wrapText="1"/>
    </xf>
    <xf numFmtId="0" fontId="4" fillId="0" borderId="4" xfId="1" applyFont="1" applyBorder="1" applyAlignment="1">
      <alignment horizontal="left" wrapText="1"/>
    </xf>
    <xf numFmtId="0" fontId="4" fillId="0" borderId="5" xfId="1" applyFont="1" applyBorder="1" applyAlignment="1">
      <alignment horizontal="center" wrapText="1"/>
    </xf>
    <xf numFmtId="0" fontId="4" fillId="0" borderId="6" xfId="1" applyFont="1" applyBorder="1" applyAlignment="1">
      <alignment horizontal="center" wrapText="1"/>
    </xf>
    <xf numFmtId="0" fontId="4" fillId="0" borderId="7" xfId="1" applyFont="1" applyBorder="1" applyAlignment="1">
      <alignment horizontal="center" wrapText="1"/>
    </xf>
    <xf numFmtId="0" fontId="4" fillId="0" borderId="8" xfId="1" applyFont="1" applyBorder="1" applyAlignment="1">
      <alignment horizontal="left" vertical="top" wrapText="1"/>
    </xf>
    <xf numFmtId="0" fontId="4" fillId="0" borderId="9" xfId="1" applyFont="1" applyBorder="1" applyAlignment="1">
      <alignment horizontal="left" vertical="top" wrapText="1"/>
    </xf>
    <xf numFmtId="0" fontId="4" fillId="0" borderId="11" xfId="1" applyFont="1" applyBorder="1" applyAlignment="1">
      <alignment horizontal="left" vertical="top" wrapText="1"/>
    </xf>
    <xf numFmtId="0" fontId="4" fillId="0" borderId="12" xfId="1" applyFont="1" applyBorder="1" applyAlignment="1">
      <alignment horizontal="left" vertical="top" wrapText="1"/>
    </xf>
    <xf numFmtId="164" fontId="4" fillId="0" borderId="13" xfId="1" applyNumberFormat="1" applyFont="1" applyBorder="1" applyAlignment="1">
      <alignment horizontal="right" vertical="center"/>
    </xf>
    <xf numFmtId="164" fontId="4" fillId="0" borderId="14" xfId="1" applyNumberFormat="1" applyFont="1" applyBorder="1" applyAlignment="1">
      <alignment horizontal="right" vertical="center"/>
    </xf>
    <xf numFmtId="166" fontId="4" fillId="0" borderId="15" xfId="1" applyNumberFormat="1" applyFont="1" applyBorder="1" applyAlignment="1">
      <alignment horizontal="right" vertical="center"/>
    </xf>
    <xf numFmtId="0" fontId="4" fillId="0" borderId="16" xfId="1" applyFont="1" applyBorder="1" applyAlignment="1">
      <alignment horizontal="left" vertical="top" wrapText="1"/>
    </xf>
    <xf numFmtId="0" fontId="4" fillId="0" borderId="17" xfId="1" applyFont="1" applyBorder="1" applyAlignment="1">
      <alignment horizontal="left" vertical="top" wrapText="1"/>
    </xf>
    <xf numFmtId="164" fontId="4" fillId="0" borderId="18" xfId="1" applyNumberFormat="1" applyFont="1" applyBorder="1" applyAlignment="1">
      <alignment horizontal="right" vertical="center"/>
    </xf>
    <xf numFmtId="164" fontId="4" fillId="0" borderId="19" xfId="1" applyNumberFormat="1" applyFont="1" applyBorder="1" applyAlignment="1">
      <alignment horizontal="right" vertical="center"/>
    </xf>
    <xf numFmtId="166" fontId="4" fillId="0" borderId="20" xfId="1" applyNumberFormat="1" applyFont="1" applyBorder="1" applyAlignment="1">
      <alignment horizontal="right" vertical="center"/>
    </xf>
    <xf numFmtId="166" fontId="4" fillId="0" borderId="14" xfId="1" applyNumberFormat="1" applyFont="1" applyBorder="1" applyAlignment="1">
      <alignment horizontal="right" vertical="center"/>
    </xf>
    <xf numFmtId="0" fontId="4" fillId="0" borderId="14" xfId="1" applyFont="1" applyBorder="1" applyAlignment="1">
      <alignment horizontal="left" vertical="center" wrapText="1"/>
    </xf>
    <xf numFmtId="0" fontId="4" fillId="0" borderId="15" xfId="1" applyFont="1" applyBorder="1" applyAlignment="1">
      <alignment horizontal="left" vertical="center" wrapText="1"/>
    </xf>
    <xf numFmtId="0" fontId="4" fillId="0" borderId="21" xfId="1" applyFont="1" applyBorder="1" applyAlignment="1">
      <alignment horizontal="left" vertical="top" wrapText="1"/>
    </xf>
    <xf numFmtId="0" fontId="4" fillId="0" borderId="22" xfId="1" applyFont="1" applyBorder="1" applyAlignment="1">
      <alignment horizontal="left" vertical="top" wrapText="1"/>
    </xf>
    <xf numFmtId="164" fontId="4" fillId="0" borderId="23" xfId="1" applyNumberFormat="1" applyFont="1" applyBorder="1" applyAlignment="1">
      <alignment horizontal="right" vertical="center"/>
    </xf>
    <xf numFmtId="164" fontId="4" fillId="0" borderId="24" xfId="1" applyNumberFormat="1" applyFont="1" applyBorder="1" applyAlignment="1">
      <alignment horizontal="right" vertical="center"/>
    </xf>
    <xf numFmtId="166" fontId="4" fillId="0" borderId="24" xfId="1" applyNumberFormat="1" applyFont="1" applyBorder="1" applyAlignment="1">
      <alignment horizontal="right" vertical="center"/>
    </xf>
    <xf numFmtId="0" fontId="4" fillId="0" borderId="24" xfId="1" applyFont="1" applyBorder="1" applyAlignment="1">
      <alignment horizontal="left" vertical="center" wrapText="1"/>
    </xf>
    <xf numFmtId="0" fontId="4" fillId="0" borderId="25" xfId="1" applyFont="1" applyBorder="1" applyAlignment="1">
      <alignment horizontal="left" vertical="center" wrapText="1"/>
    </xf>
    <xf numFmtId="0" fontId="0" fillId="2" borderId="0" xfId="0" applyFill="1" applyAlignment="1">
      <alignment horizontal="center"/>
    </xf>
    <xf numFmtId="0" fontId="0" fillId="2" borderId="2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164" fontId="4" fillId="0" borderId="26" xfId="1" applyNumberFormat="1" applyFont="1" applyBorder="1" applyAlignment="1">
      <alignment horizontal="right" vertical="center"/>
    </xf>
    <xf numFmtId="0" fontId="4" fillId="0" borderId="10" xfId="1" applyFont="1" applyBorder="1" applyAlignment="1">
      <alignment horizontal="center" wrapText="1"/>
    </xf>
    <xf numFmtId="165" fontId="4" fillId="6" borderId="1" xfId="1" applyNumberFormat="1" applyFont="1" applyFill="1" applyBorder="1" applyAlignment="1">
      <alignment horizontal="right" vertical="center"/>
    </xf>
    <xf numFmtId="164" fontId="4" fillId="0" borderId="11" xfId="1" applyNumberFormat="1" applyFont="1" applyBorder="1" applyAlignment="1">
      <alignment horizontal="right" vertical="center"/>
    </xf>
    <xf numFmtId="166" fontId="4" fillId="0" borderId="27" xfId="1" applyNumberFormat="1" applyFont="1" applyBorder="1" applyAlignment="1">
      <alignment horizontal="right" vertical="center"/>
    </xf>
    <xf numFmtId="165" fontId="4" fillId="5" borderId="1" xfId="1" applyNumberFormat="1" applyFont="1" applyFill="1" applyBorder="1" applyAlignment="1">
      <alignment horizontal="right" vertical="center"/>
    </xf>
    <xf numFmtId="164" fontId="4" fillId="0" borderId="28" xfId="1" applyNumberFormat="1" applyFont="1" applyBorder="1" applyAlignment="1">
      <alignment horizontal="right" vertical="center"/>
    </xf>
    <xf numFmtId="166" fontId="4" fillId="0" borderId="9" xfId="1" applyNumberFormat="1" applyFont="1" applyBorder="1" applyAlignment="1">
      <alignment horizontal="right" vertical="center"/>
    </xf>
    <xf numFmtId="164" fontId="4" fillId="4" borderId="1" xfId="1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center"/>
    </xf>
    <xf numFmtId="0" fontId="0" fillId="5" borderId="1" xfId="0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/>
    </xf>
    <xf numFmtId="0" fontId="6" fillId="2" borderId="33" xfId="0" applyFont="1" applyFill="1" applyBorder="1" applyAlignment="1">
      <alignment horizontal="center"/>
    </xf>
    <xf numFmtId="0" fontId="6" fillId="2" borderId="34" xfId="0" applyFont="1" applyFill="1" applyBorder="1" applyAlignment="1">
      <alignment horizontal="center"/>
    </xf>
  </cellXfs>
  <cellStyles count="2">
    <cellStyle name="Normal" xfId="0" builtinId="0"/>
    <cellStyle name="Normal_Sheet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184150</xdr:colOff>
      <xdr:row>10</xdr:row>
      <xdr:rowOff>12700</xdr:rowOff>
    </xdr:from>
    <xdr:to>
      <xdr:col>16</xdr:col>
      <xdr:colOff>14288</xdr:colOff>
      <xdr:row>12</xdr:row>
      <xdr:rowOff>63500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rgbClr val="D9C3A5">
              <a:tint val="50000"/>
              <a:satMod val="180000"/>
            </a:srgbClr>
          </a:duotone>
        </a:blip>
        <a:srcRect l="15890" t="60250" r="57391" b="27750"/>
        <a:stretch/>
      </xdr:blipFill>
      <xdr:spPr>
        <a:xfrm>
          <a:off x="6889750" y="1670050"/>
          <a:ext cx="1658938" cy="41910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190499</xdr:colOff>
      <xdr:row>13</xdr:row>
      <xdr:rowOff>0</xdr:rowOff>
    </xdr:from>
    <xdr:to>
      <xdr:col>15</xdr:col>
      <xdr:colOff>603250</xdr:colOff>
      <xdr:row>15</xdr:row>
      <xdr:rowOff>101600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8800"/>
                  </a14:imgEffect>
                </a14:imgLayer>
              </a14:imgProps>
            </a:ext>
          </a:extLst>
        </a:blip>
        <a:srcRect l="15328" t="49241" r="69780" b="41990"/>
        <a:stretch/>
      </xdr:blipFill>
      <xdr:spPr>
        <a:xfrm>
          <a:off x="6896099" y="2209800"/>
          <a:ext cx="1631951" cy="469900"/>
        </a:xfrm>
        <a:prstGeom prst="rect">
          <a:avLst/>
        </a:prstGeom>
      </xdr:spPr>
    </xdr:pic>
    <xdr:clientData/>
  </xdr:twoCellAnchor>
  <xdr:twoCellAnchor editAs="oneCell">
    <xdr:from>
      <xdr:col>13</xdr:col>
      <xdr:colOff>82550</xdr:colOff>
      <xdr:row>15</xdr:row>
      <xdr:rowOff>158750</xdr:rowOff>
    </xdr:from>
    <xdr:to>
      <xdr:col>15</xdr:col>
      <xdr:colOff>604105</xdr:colOff>
      <xdr:row>18</xdr:row>
      <xdr:rowOff>107950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4700"/>
                  </a14:imgEffect>
                </a14:imgLayer>
              </a14:imgProps>
            </a:ext>
          </a:extLst>
        </a:blip>
        <a:srcRect l="15626" t="50439" r="71247" b="43141"/>
        <a:stretch/>
      </xdr:blipFill>
      <xdr:spPr>
        <a:xfrm>
          <a:off x="6788150" y="2736850"/>
          <a:ext cx="1740755" cy="501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</xdr:row>
      <xdr:rowOff>179804</xdr:rowOff>
    </xdr:from>
    <xdr:to>
      <xdr:col>5</xdr:col>
      <xdr:colOff>603250</xdr:colOff>
      <xdr:row>16</xdr:row>
      <xdr:rowOff>8828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colorTemperature colorTemp="7200"/>
                  </a14:imgEffect>
                </a14:imgLayer>
              </a14:imgProps>
            </a:ext>
          </a:extLst>
        </a:blip>
        <a:srcRect l="15576" t="61660" r="55386" b="3245"/>
        <a:stretch/>
      </xdr:blipFill>
      <xdr:spPr>
        <a:xfrm>
          <a:off x="723900" y="1837154"/>
          <a:ext cx="2927350" cy="1118074"/>
        </a:xfrm>
        <a:prstGeom prst="rect">
          <a:avLst/>
        </a:prstGeom>
      </xdr:spPr>
    </xdr:pic>
    <xdr:clientData/>
  </xdr:twoCellAnchor>
  <xdr:twoCellAnchor>
    <xdr:from>
      <xdr:col>10</xdr:col>
      <xdr:colOff>482600</xdr:colOff>
      <xdr:row>4</xdr:row>
      <xdr:rowOff>88900</xdr:rowOff>
    </xdr:from>
    <xdr:to>
      <xdr:col>19</xdr:col>
      <xdr:colOff>438150</xdr:colOff>
      <xdr:row>9</xdr:row>
      <xdr:rowOff>0</xdr:rowOff>
    </xdr:to>
    <xdr:cxnSp macro="">
      <xdr:nvCxnSpPr>
        <xdr:cNvPr id="9" name="Curved Connector 8"/>
        <xdr:cNvCxnSpPr/>
      </xdr:nvCxnSpPr>
      <xdr:spPr>
        <a:xfrm>
          <a:off x="6578600" y="825500"/>
          <a:ext cx="5441950" cy="831850"/>
        </a:xfrm>
        <a:prstGeom prst="curvedConnector3">
          <a:avLst>
            <a:gd name="adj1" fmla="val 102042"/>
          </a:avLst>
        </a:prstGeom>
        <a:ln>
          <a:prstDash val="lgDashDot"/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7</xdr:row>
      <xdr:rowOff>63500</xdr:rowOff>
    </xdr:from>
    <xdr:to>
      <xdr:col>16</xdr:col>
      <xdr:colOff>336550</xdr:colOff>
      <xdr:row>9</xdr:row>
      <xdr:rowOff>107950</xdr:rowOff>
    </xdr:to>
    <xdr:cxnSp macro="">
      <xdr:nvCxnSpPr>
        <xdr:cNvPr id="16" name="Curved Connector 15"/>
        <xdr:cNvCxnSpPr/>
      </xdr:nvCxnSpPr>
      <xdr:spPr>
        <a:xfrm>
          <a:off x="2305050" y="1352550"/>
          <a:ext cx="7785100" cy="412750"/>
        </a:xfrm>
        <a:prstGeom prst="curvedConnector3">
          <a:avLst>
            <a:gd name="adj1" fmla="val 100163"/>
          </a:avLst>
        </a:prstGeom>
        <a:ln>
          <a:prstDash val="lgDashDot"/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400050</xdr:colOff>
      <xdr:row>5</xdr:row>
      <xdr:rowOff>88900</xdr:rowOff>
    </xdr:from>
    <xdr:to>
      <xdr:col>14</xdr:col>
      <xdr:colOff>127000</xdr:colOff>
      <xdr:row>13</xdr:row>
      <xdr:rowOff>120650</xdr:rowOff>
    </xdr:to>
    <xdr:cxnSp macro="">
      <xdr:nvCxnSpPr>
        <xdr:cNvPr id="25" name="Curved Connector 24"/>
        <xdr:cNvCxnSpPr/>
      </xdr:nvCxnSpPr>
      <xdr:spPr>
        <a:xfrm>
          <a:off x="5886450" y="1009650"/>
          <a:ext cx="2774950" cy="1504950"/>
        </a:xfrm>
        <a:prstGeom prst="curvedConnector3">
          <a:avLst>
            <a:gd name="adj1" fmla="val 55492"/>
          </a:avLst>
        </a:prstGeom>
        <a:ln>
          <a:prstDash val="lgDashDot"/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482600</xdr:colOff>
      <xdr:row>5</xdr:row>
      <xdr:rowOff>63500</xdr:rowOff>
    </xdr:from>
    <xdr:to>
      <xdr:col>14</xdr:col>
      <xdr:colOff>368300</xdr:colOff>
      <xdr:row>16</xdr:row>
      <xdr:rowOff>127000</xdr:rowOff>
    </xdr:to>
    <xdr:cxnSp macro="">
      <xdr:nvCxnSpPr>
        <xdr:cNvPr id="29" name="Curved Connector 28"/>
        <xdr:cNvCxnSpPr/>
      </xdr:nvCxnSpPr>
      <xdr:spPr>
        <a:xfrm>
          <a:off x="3530600" y="984250"/>
          <a:ext cx="5372100" cy="2089150"/>
        </a:xfrm>
        <a:prstGeom prst="curvedConnector3">
          <a:avLst>
            <a:gd name="adj1" fmla="val 59811"/>
          </a:avLst>
        </a:prstGeom>
        <a:ln>
          <a:solidFill>
            <a:schemeClr val="accent6">
              <a:lumMod val="75000"/>
            </a:schemeClr>
          </a:solidFill>
          <a:prstDash val="lgDash"/>
          <a:tailEnd type="triangle"/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9"/>
  <sheetViews>
    <sheetView tabSelected="1" workbookViewId="0">
      <selection activeCell="P4" sqref="P4"/>
    </sheetView>
  </sheetViews>
  <sheetFormatPr defaultRowHeight="14.5" x14ac:dyDescent="0.35"/>
  <cols>
    <col min="1" max="16384" width="8.7265625" style="2"/>
  </cols>
  <sheetData>
    <row r="1" spans="1:23" ht="18" x14ac:dyDescent="0.35">
      <c r="B1" s="1" t="s">
        <v>35</v>
      </c>
      <c r="C1" s="1" t="s">
        <v>36</v>
      </c>
      <c r="D1" s="1" t="s">
        <v>37</v>
      </c>
      <c r="E1" s="1" t="s">
        <v>38</v>
      </c>
      <c r="F1" s="1" t="s">
        <v>39</v>
      </c>
      <c r="G1" s="52" t="s">
        <v>44</v>
      </c>
      <c r="H1" s="52"/>
      <c r="I1" s="52"/>
      <c r="K1" s="56" t="s">
        <v>45</v>
      </c>
      <c r="L1" s="57"/>
      <c r="M1" s="57"/>
      <c r="N1" s="57"/>
      <c r="O1" s="58"/>
    </row>
    <row r="2" spans="1:23" ht="18.5" thickBot="1" x14ac:dyDescent="0.65">
      <c r="B2" s="3">
        <v>1</v>
      </c>
      <c r="C2" s="3">
        <v>2</v>
      </c>
      <c r="D2" s="3">
        <v>5</v>
      </c>
      <c r="E2" s="3">
        <f>SUM(B2:D2)</f>
        <v>8</v>
      </c>
      <c r="F2" s="39">
        <f>E2^2</f>
        <v>64</v>
      </c>
      <c r="G2" s="40">
        <f>B2^2</f>
        <v>1</v>
      </c>
      <c r="H2" s="40">
        <f t="shared" ref="H2:I4" si="0">C2^2</f>
        <v>4</v>
      </c>
      <c r="I2" s="40">
        <f t="shared" si="0"/>
        <v>25</v>
      </c>
      <c r="K2" s="59" t="s">
        <v>46</v>
      </c>
      <c r="L2" s="60"/>
      <c r="M2" s="60"/>
      <c r="N2" s="60"/>
      <c r="O2" s="61"/>
    </row>
    <row r="3" spans="1:23" x14ac:dyDescent="0.35">
      <c r="B3" s="3">
        <v>2</v>
      </c>
      <c r="C3" s="3">
        <v>4</v>
      </c>
      <c r="D3" s="3">
        <v>5</v>
      </c>
      <c r="E3" s="3">
        <f t="shared" ref="E3:E4" si="1">SUM(B3:D3)</f>
        <v>11</v>
      </c>
      <c r="F3" s="39">
        <f t="shared" ref="F3:F4" si="2">E3^2</f>
        <v>121</v>
      </c>
      <c r="G3" s="40">
        <f t="shared" ref="G3:G4" si="3">B3^2</f>
        <v>4</v>
      </c>
      <c r="H3" s="40">
        <f t="shared" si="0"/>
        <v>16</v>
      </c>
      <c r="I3" s="40">
        <f t="shared" si="0"/>
        <v>25</v>
      </c>
      <c r="L3" s="55"/>
      <c r="M3" s="55"/>
      <c r="N3" s="55"/>
      <c r="O3" s="55"/>
    </row>
    <row r="4" spans="1:23" x14ac:dyDescent="0.35">
      <c r="B4" s="3">
        <v>3</v>
      </c>
      <c r="C4" s="3">
        <v>6</v>
      </c>
      <c r="D4" s="3">
        <v>7</v>
      </c>
      <c r="E4" s="3">
        <f t="shared" si="1"/>
        <v>16</v>
      </c>
      <c r="F4" s="39">
        <f t="shared" si="2"/>
        <v>256</v>
      </c>
      <c r="G4" s="40">
        <f t="shared" si="3"/>
        <v>9</v>
      </c>
      <c r="H4" s="40">
        <f t="shared" si="0"/>
        <v>36</v>
      </c>
      <c r="I4" s="40">
        <f t="shared" si="0"/>
        <v>49</v>
      </c>
    </row>
    <row r="5" spans="1:23" x14ac:dyDescent="0.35">
      <c r="J5" s="2">
        <f>SUM(B2:D4)</f>
        <v>35</v>
      </c>
      <c r="K5" s="2">
        <f>J5^2</f>
        <v>1225</v>
      </c>
    </row>
    <row r="6" spans="1:23" x14ac:dyDescent="0.35">
      <c r="A6" s="1" t="s">
        <v>40</v>
      </c>
      <c r="B6" s="3">
        <f>SUM(B2:B4)</f>
        <v>6</v>
      </c>
      <c r="C6" s="3">
        <f t="shared" ref="C6:F6" si="4">SUM(C2:C4)</f>
        <v>12</v>
      </c>
      <c r="D6" s="3">
        <f t="shared" si="4"/>
        <v>17</v>
      </c>
      <c r="E6" s="3">
        <f t="shared" si="4"/>
        <v>35</v>
      </c>
      <c r="F6" s="53">
        <f t="shared" si="4"/>
        <v>441</v>
      </c>
      <c r="J6" s="54">
        <f>SUM(G2:I4)</f>
        <v>169</v>
      </c>
      <c r="M6" s="2" t="s">
        <v>0</v>
      </c>
      <c r="N6" s="2">
        <f>COUNT(B2:D4)</f>
        <v>9</v>
      </c>
    </row>
    <row r="7" spans="1:23" x14ac:dyDescent="0.35">
      <c r="A7" s="1" t="s">
        <v>41</v>
      </c>
      <c r="B7" s="40">
        <f>B6^2</f>
        <v>36</v>
      </c>
      <c r="C7" s="40">
        <f t="shared" ref="C7:D7" si="5">C6^2</f>
        <v>144</v>
      </c>
      <c r="D7" s="40">
        <f t="shared" si="5"/>
        <v>289</v>
      </c>
      <c r="E7" s="40">
        <f t="shared" ref="E7" si="6">E6^2</f>
        <v>1225</v>
      </c>
      <c r="F7" s="3">
        <f t="shared" ref="F7" si="7">F6^2</f>
        <v>194481</v>
      </c>
      <c r="M7" s="2" t="s">
        <v>1</v>
      </c>
      <c r="N7" s="2">
        <f>COUNT(B2:B4)</f>
        <v>3</v>
      </c>
    </row>
    <row r="8" spans="1:23" x14ac:dyDescent="0.35">
      <c r="D8" s="54">
        <f>SUM(B7:D7)</f>
        <v>469</v>
      </c>
    </row>
    <row r="11" spans="1:23" x14ac:dyDescent="0.35">
      <c r="H11" s="1"/>
      <c r="I11" s="1" t="s">
        <v>2</v>
      </c>
      <c r="J11" s="1" t="s">
        <v>3</v>
      </c>
      <c r="K11" s="1" t="s">
        <v>4</v>
      </c>
      <c r="L11" s="1" t="s">
        <v>5</v>
      </c>
      <c r="Q11" s="37" t="s">
        <v>11</v>
      </c>
      <c r="R11" s="2">
        <f>SUM(B7:D7)</f>
        <v>469</v>
      </c>
      <c r="S11" s="6" t="s">
        <v>12</v>
      </c>
      <c r="T11" s="37" t="s">
        <v>13</v>
      </c>
      <c r="U11" s="2">
        <f>K5</f>
        <v>1225</v>
      </c>
      <c r="V11" s="6" t="s">
        <v>14</v>
      </c>
      <c r="W11" s="6">
        <f>R11/R12-U11/U12</f>
        <v>20.222222222222229</v>
      </c>
    </row>
    <row r="12" spans="1:23" x14ac:dyDescent="0.35">
      <c r="H12" s="1" t="s">
        <v>6</v>
      </c>
      <c r="I12" s="3">
        <f>W11</f>
        <v>20.222222222222229</v>
      </c>
      <c r="J12" s="40" t="s">
        <v>29</v>
      </c>
      <c r="K12" s="3">
        <f>I12/2</f>
        <v>10.111111111111114</v>
      </c>
      <c r="L12" s="41">
        <f>K12/K15</f>
        <v>22.750000000000089</v>
      </c>
      <c r="Q12" s="38" t="s">
        <v>1</v>
      </c>
      <c r="R12" s="5">
        <v>3</v>
      </c>
      <c r="S12" s="6"/>
      <c r="T12" s="38" t="s">
        <v>0</v>
      </c>
      <c r="U12" s="5">
        <v>9</v>
      </c>
      <c r="V12" s="6"/>
      <c r="W12" s="6"/>
    </row>
    <row r="13" spans="1:23" x14ac:dyDescent="0.35">
      <c r="H13" s="1" t="s">
        <v>7</v>
      </c>
      <c r="I13" s="3">
        <f>W14</f>
        <v>12.666666666666657</v>
      </c>
      <c r="J13" s="3" t="s">
        <v>31</v>
      </c>
      <c r="K13" s="3">
        <f>I13/6</f>
        <v>2.1111111111111094</v>
      </c>
      <c r="L13" s="3"/>
    </row>
    <row r="14" spans="1:23" x14ac:dyDescent="0.35">
      <c r="H14" s="1" t="s">
        <v>8</v>
      </c>
      <c r="I14" s="3">
        <f>W17</f>
        <v>10.888888888888886</v>
      </c>
      <c r="J14" s="3" t="s">
        <v>42</v>
      </c>
      <c r="K14" s="3">
        <f>I14/2</f>
        <v>5.4444444444444429</v>
      </c>
      <c r="L14" s="3"/>
      <c r="Q14" s="37" t="s">
        <v>32</v>
      </c>
      <c r="R14" s="2">
        <f>J6</f>
        <v>169</v>
      </c>
      <c r="S14" s="6" t="s">
        <v>12</v>
      </c>
      <c r="T14" s="37" t="s">
        <v>11</v>
      </c>
      <c r="U14" s="2">
        <v>469</v>
      </c>
      <c r="V14" s="6" t="s">
        <v>14</v>
      </c>
      <c r="W14" s="4">
        <f>R14-U14/U15</f>
        <v>12.666666666666657</v>
      </c>
    </row>
    <row r="15" spans="1:23" x14ac:dyDescent="0.35">
      <c r="H15" s="1" t="s">
        <v>9</v>
      </c>
      <c r="I15" s="3">
        <f>I13-I14</f>
        <v>1.7777777777777715</v>
      </c>
      <c r="J15" s="39" t="s">
        <v>43</v>
      </c>
      <c r="K15" s="3">
        <f>I15/4</f>
        <v>0.44444444444444287</v>
      </c>
      <c r="L15" s="3"/>
      <c r="Q15" s="5"/>
      <c r="R15" s="5"/>
      <c r="S15" s="6"/>
      <c r="T15" s="38" t="s">
        <v>1</v>
      </c>
      <c r="U15" s="5">
        <v>3</v>
      </c>
      <c r="V15" s="6"/>
      <c r="W15" s="4"/>
    </row>
    <row r="16" spans="1:23" x14ac:dyDescent="0.35">
      <c r="H16" s="1" t="s">
        <v>10</v>
      </c>
      <c r="I16" s="3"/>
      <c r="J16" s="3" t="s">
        <v>30</v>
      </c>
      <c r="K16" s="3"/>
      <c r="L16" s="3"/>
    </row>
    <row r="17" spans="8:23" x14ac:dyDescent="0.35">
      <c r="Q17" s="37" t="s">
        <v>33</v>
      </c>
      <c r="R17" s="2">
        <f>F6</f>
        <v>441</v>
      </c>
      <c r="S17" s="2" t="s">
        <v>12</v>
      </c>
      <c r="T17" s="37" t="s">
        <v>13</v>
      </c>
      <c r="U17" s="2">
        <v>1225</v>
      </c>
      <c r="V17" s="6" t="s">
        <v>14</v>
      </c>
      <c r="W17" s="6">
        <f>R17/R18-U17/U18</f>
        <v>10.888888888888886</v>
      </c>
    </row>
    <row r="18" spans="8:23" x14ac:dyDescent="0.35">
      <c r="Q18" s="38" t="s">
        <v>34</v>
      </c>
      <c r="R18" s="5">
        <v>3</v>
      </c>
      <c r="T18" s="38" t="s">
        <v>0</v>
      </c>
      <c r="U18" s="5">
        <v>9</v>
      </c>
      <c r="V18" s="6"/>
      <c r="W18" s="6"/>
    </row>
    <row r="19" spans="8:23" x14ac:dyDescent="0.35">
      <c r="H19" s="7" t="s">
        <v>15</v>
      </c>
      <c r="I19" s="7"/>
      <c r="J19" s="7"/>
      <c r="K19" s="7"/>
      <c r="L19" s="7"/>
      <c r="M19" s="7"/>
      <c r="N19" s="7"/>
    </row>
    <row r="20" spans="8:23" ht="15" thickBot="1" x14ac:dyDescent="0.4">
      <c r="H20" s="8" t="s">
        <v>27</v>
      </c>
      <c r="I20" s="8" t="s">
        <v>28</v>
      </c>
      <c r="J20" s="9"/>
      <c r="K20" s="9"/>
      <c r="L20" s="9"/>
      <c r="M20" s="9"/>
      <c r="N20" s="9"/>
    </row>
    <row r="21" spans="8:23" ht="36.5" thickTop="1" thickBot="1" x14ac:dyDescent="0.4">
      <c r="H21" s="10" t="s">
        <v>16</v>
      </c>
      <c r="I21" s="11"/>
      <c r="J21" s="12" t="s">
        <v>17</v>
      </c>
      <c r="K21" s="43" t="s">
        <v>18</v>
      </c>
      <c r="L21" s="13" t="s">
        <v>19</v>
      </c>
      <c r="M21" s="43" t="s">
        <v>5</v>
      </c>
      <c r="N21" s="14" t="s">
        <v>20</v>
      </c>
    </row>
    <row r="22" spans="8:23" ht="23.5" thickTop="1" x14ac:dyDescent="0.35">
      <c r="H22" s="15" t="s">
        <v>21</v>
      </c>
      <c r="I22" s="16" t="s">
        <v>22</v>
      </c>
      <c r="J22" s="42">
        <v>20.222222222222239</v>
      </c>
      <c r="K22" s="44">
        <v>2</v>
      </c>
      <c r="L22" s="48">
        <v>10.11111111111112</v>
      </c>
      <c r="M22" s="50">
        <v>22.750000000000018</v>
      </c>
      <c r="N22" s="49">
        <v>6.5299459238853056E-3</v>
      </c>
    </row>
    <row r="23" spans="8:23" ht="23" x14ac:dyDescent="0.35">
      <c r="H23" s="17"/>
      <c r="I23" s="18" t="s">
        <v>23</v>
      </c>
      <c r="J23" s="19">
        <v>20.222222222222239</v>
      </c>
      <c r="K23" s="20">
        <v>1.3913043478260869</v>
      </c>
      <c r="L23" s="20">
        <v>14.534722222222236</v>
      </c>
      <c r="M23" s="20">
        <v>22.750000000000018</v>
      </c>
      <c r="N23" s="21">
        <v>1.9770649611683656E-2</v>
      </c>
    </row>
    <row r="24" spans="8:23" ht="23" x14ac:dyDescent="0.35">
      <c r="H24" s="17"/>
      <c r="I24" s="18" t="s">
        <v>24</v>
      </c>
      <c r="J24" s="19">
        <v>20.222222222222239</v>
      </c>
      <c r="K24" s="20">
        <v>2</v>
      </c>
      <c r="L24" s="20">
        <v>10.11111111111112</v>
      </c>
      <c r="M24" s="20">
        <v>22.750000000000018</v>
      </c>
      <c r="N24" s="21">
        <v>6.5299459238853056E-3</v>
      </c>
    </row>
    <row r="25" spans="8:23" ht="23" x14ac:dyDescent="0.6">
      <c r="H25" s="22"/>
      <c r="I25" s="23" t="s">
        <v>25</v>
      </c>
      <c r="J25" s="24">
        <v>20.222222222222239</v>
      </c>
      <c r="K25" s="20">
        <v>1</v>
      </c>
      <c r="L25" s="25">
        <v>20.222222222222239</v>
      </c>
      <c r="M25" s="25">
        <v>22.750000000000018</v>
      </c>
      <c r="N25" s="26">
        <v>4.1255029117795439E-2</v>
      </c>
      <c r="R25" s="51"/>
    </row>
    <row r="26" spans="8:23" ht="23" x14ac:dyDescent="0.35">
      <c r="H26" s="22" t="s">
        <v>26</v>
      </c>
      <c r="I26" s="18" t="s">
        <v>22</v>
      </c>
      <c r="J26" s="45">
        <v>1.7777777777777779</v>
      </c>
      <c r="K26" s="47">
        <v>4</v>
      </c>
      <c r="L26" s="46">
        <v>0.44444444444444448</v>
      </c>
      <c r="M26" s="28"/>
      <c r="N26" s="29"/>
    </row>
    <row r="27" spans="8:23" ht="23" x14ac:dyDescent="0.35">
      <c r="H27" s="17"/>
      <c r="I27" s="18" t="s">
        <v>23</v>
      </c>
      <c r="J27" s="19">
        <v>1.7777777777777779</v>
      </c>
      <c r="K27" s="20">
        <v>2.7826086956521738</v>
      </c>
      <c r="L27" s="27">
        <v>0.63888888888888895</v>
      </c>
      <c r="M27" s="28"/>
      <c r="N27" s="29"/>
    </row>
    <row r="28" spans="8:23" ht="23" x14ac:dyDescent="0.35">
      <c r="H28" s="17"/>
      <c r="I28" s="18" t="s">
        <v>24</v>
      </c>
      <c r="J28" s="19">
        <v>1.7777777777777779</v>
      </c>
      <c r="K28" s="20">
        <v>4</v>
      </c>
      <c r="L28" s="27">
        <v>0.44444444444444448</v>
      </c>
      <c r="M28" s="28"/>
      <c r="N28" s="29"/>
    </row>
    <row r="29" spans="8:23" ht="23.5" thickBot="1" x14ac:dyDescent="0.4">
      <c r="H29" s="30"/>
      <c r="I29" s="31" t="s">
        <v>25</v>
      </c>
      <c r="J29" s="32">
        <v>1.7777777777777779</v>
      </c>
      <c r="K29" s="33">
        <v>2</v>
      </c>
      <c r="L29" s="34">
        <v>0.88888888888888895</v>
      </c>
      <c r="M29" s="35"/>
      <c r="N29" s="36"/>
    </row>
  </sheetData>
  <sheetProtection algorithmName="SHA-512" hashValue="T6v5RMNq1VS7cE9sQlKUp6UDK2ZLmZobU+x+ldvGhthfLlEbNF6KM5hLU5LvjjaPGK8donsqCWxfg22Ger7IUw==" saltValue="TtReAEsGuR9/OxwSWLfkgw==" spinCount="100000" sheet="1" objects="1" scenarios="1"/>
  <mergeCells count="15">
    <mergeCell ref="V14:V15"/>
    <mergeCell ref="W14:W15"/>
    <mergeCell ref="V17:V18"/>
    <mergeCell ref="W17:W18"/>
    <mergeCell ref="G1:I1"/>
    <mergeCell ref="K1:O1"/>
    <mergeCell ref="K2:O2"/>
    <mergeCell ref="H19:N19"/>
    <mergeCell ref="H21:I21"/>
    <mergeCell ref="H22:H25"/>
    <mergeCell ref="H26:H29"/>
    <mergeCell ref="S14:S15"/>
    <mergeCell ref="S11:S12"/>
    <mergeCell ref="V11:V12"/>
    <mergeCell ref="W11:W12"/>
  </mergeCells>
  <pageMargins left="0.7" right="0.7" top="0.75" bottom="0.75" header="0.3" footer="0.3"/>
  <pageSetup paperSize="0" orientation="portrait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Saif Al Kahtani</dc:creator>
  <cp:lastModifiedBy>Saif Al Kahtani</cp:lastModifiedBy>
  <dcterms:created xsi:type="dcterms:W3CDTF">2016-12-08T09:21:56Z</dcterms:created>
  <dcterms:modified xsi:type="dcterms:W3CDTF">2016-12-08T10:25:12Z</dcterms:modified>
</cp:coreProperties>
</file>