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C39" i="1"/>
  <c r="B39" i="1"/>
  <c r="F39" i="1" s="1"/>
  <c r="G39" i="1" s="1"/>
  <c r="D38" i="1"/>
  <c r="D40" i="1" s="1"/>
  <c r="C38" i="1"/>
  <c r="C40" i="1" s="1"/>
  <c r="B38" i="1"/>
  <c r="F38" i="1" s="1"/>
  <c r="G38" i="1" s="1"/>
  <c r="G37" i="1"/>
  <c r="E35" i="1"/>
  <c r="D35" i="1"/>
  <c r="C35" i="1"/>
  <c r="B35" i="1"/>
  <c r="F35" i="1" s="1"/>
  <c r="G35" i="1" s="1"/>
  <c r="E34" i="1"/>
  <c r="E36" i="1" s="1"/>
  <c r="D34" i="1"/>
  <c r="D36" i="1" s="1"/>
  <c r="C34" i="1"/>
  <c r="C36" i="1" s="1"/>
  <c r="B34" i="1"/>
  <c r="B36" i="1" s="1"/>
  <c r="D29" i="1"/>
  <c r="F29" i="1" s="1"/>
  <c r="C29" i="1"/>
  <c r="B29" i="1"/>
  <c r="E24" i="1"/>
  <c r="F24" i="1" s="1"/>
  <c r="C24" i="1"/>
  <c r="B24" i="1"/>
  <c r="F15" i="1"/>
  <c r="D15" i="1"/>
  <c r="C15" i="1"/>
  <c r="B15" i="1"/>
  <c r="F8" i="1"/>
  <c r="F17" i="1" s="1"/>
  <c r="E8" i="1"/>
  <c r="C8" i="1"/>
  <c r="B8" i="1"/>
  <c r="F36" i="1" l="1"/>
  <c r="F30" i="1"/>
  <c r="F34" i="1"/>
  <c r="G34" i="1" s="1"/>
  <c r="B40" i="1"/>
  <c r="F40" i="1" s="1"/>
  <c r="G40" i="1" s="1"/>
  <c r="G36" i="1" l="1"/>
  <c r="F41" i="1"/>
  <c r="G41" i="1" s="1"/>
</calcChain>
</file>

<file path=xl/sharedStrings.xml><?xml version="1.0" encoding="utf-8"?>
<sst xmlns="http://schemas.openxmlformats.org/spreadsheetml/2006/main" count="55" uniqueCount="36">
  <si>
    <t>نموذج تحليل انحرافات المواد والأجور المباشرة</t>
  </si>
  <si>
    <t xml:space="preserve">الاحتياجات المعيارية من المواد لإنتاج الغسالات  </t>
  </si>
  <si>
    <t xml:space="preserve">الصنف </t>
  </si>
  <si>
    <t>حديد</t>
  </si>
  <si>
    <t>بلاستيك</t>
  </si>
  <si>
    <t xml:space="preserve">دهان </t>
  </si>
  <si>
    <t>الاجمالي</t>
  </si>
  <si>
    <t>الكمية</t>
  </si>
  <si>
    <t>السعر</t>
  </si>
  <si>
    <t>التكاليف المعيارية للمواد</t>
  </si>
  <si>
    <t xml:space="preserve">الاحتياجات المعيارية من العمالة لإنتاج الغسالات </t>
  </si>
  <si>
    <t>فئة العمال</t>
  </si>
  <si>
    <t>فني كهرباء</t>
  </si>
  <si>
    <t>فني تشغيل</t>
  </si>
  <si>
    <t>دهانون</t>
  </si>
  <si>
    <t>عدد الساعات</t>
  </si>
  <si>
    <t>الأجر في الساعة</t>
  </si>
  <si>
    <t>التكلفة المعيارية للأجور</t>
  </si>
  <si>
    <t>إجمالي التكلفة المعيارية</t>
  </si>
  <si>
    <t xml:space="preserve">الاحتياجات الفعلية من المواد لإنتاج </t>
  </si>
  <si>
    <t>غساله</t>
  </si>
  <si>
    <t>التكلفة الفعلية للمواد</t>
  </si>
  <si>
    <t>التكلفة الفعلية للاجور</t>
  </si>
  <si>
    <t xml:space="preserve">إجمالي التكاليف الفعلية </t>
  </si>
  <si>
    <t>تحليل الانحرافات</t>
  </si>
  <si>
    <t>أصناف المواد</t>
  </si>
  <si>
    <t>مطاط</t>
  </si>
  <si>
    <t>اجمالي الانحرافات</t>
  </si>
  <si>
    <t xml:space="preserve">انحراف السعر </t>
  </si>
  <si>
    <t>انحراف الكمية</t>
  </si>
  <si>
    <t>اجمالي انحرافات المواد</t>
  </si>
  <si>
    <t xml:space="preserve"> </t>
  </si>
  <si>
    <t xml:space="preserve">انحراف معدل الأجر </t>
  </si>
  <si>
    <t xml:space="preserve">انحراف كفأءة العمل </t>
  </si>
  <si>
    <t>اجمالي انحرافات الأجور</t>
  </si>
  <si>
    <t>اجمالي انحراف المواد والأجور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</si>
</sst>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rgb="FF00B0F0"/>
      <name val="Arial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2" fillId="0" borderId="0" xfId="0" applyFont="1"/>
    <xf numFmtId="0" fontId="1" fillId="0" borderId="0" xfId="0" applyFont="1"/>
    <xf numFmtId="0" fontId="0" fillId="3" borderId="0" xfId="0" applyFill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rightToLeft="1" tabSelected="1" topLeftCell="A3" workbookViewId="0">
      <selection activeCell="F15" sqref="F15"/>
    </sheetView>
  </sheetViews>
  <sheetFormatPr defaultRowHeight="14.25" x14ac:dyDescent="0.2"/>
  <cols>
    <col min="1" max="1" width="17.75" customWidth="1"/>
    <col min="2" max="2" width="12.5" customWidth="1"/>
    <col min="3" max="3" width="14.5" customWidth="1"/>
    <col min="4" max="4" width="14.375" customWidth="1"/>
    <col min="6" max="6" width="14.625" customWidth="1"/>
  </cols>
  <sheetData>
    <row r="1" spans="1:6" x14ac:dyDescent="0.2">
      <c r="B1" t="s">
        <v>0</v>
      </c>
    </row>
    <row r="3" spans="1:6" x14ac:dyDescent="0.2">
      <c r="B3" s="2" t="s">
        <v>1</v>
      </c>
      <c r="C3" s="2"/>
      <c r="D3" s="2"/>
    </row>
    <row r="5" spans="1:6" x14ac:dyDescent="0.2">
      <c r="A5" s="1" t="s">
        <v>2</v>
      </c>
      <c r="B5" s="1" t="s">
        <v>3</v>
      </c>
      <c r="C5" s="1" t="s">
        <v>4</v>
      </c>
      <c r="D5" s="1"/>
      <c r="E5" s="1" t="s">
        <v>5</v>
      </c>
      <c r="F5" t="s">
        <v>6</v>
      </c>
    </row>
    <row r="6" spans="1:6" x14ac:dyDescent="0.2">
      <c r="A6" s="1" t="s">
        <v>7</v>
      </c>
      <c r="B6" s="1">
        <v>6</v>
      </c>
      <c r="C6" s="1">
        <v>5</v>
      </c>
      <c r="D6" s="1"/>
      <c r="E6" s="1">
        <v>4</v>
      </c>
    </row>
    <row r="7" spans="1:6" x14ac:dyDescent="0.2">
      <c r="A7" s="1" t="s">
        <v>8</v>
      </c>
      <c r="B7" s="1">
        <v>140</v>
      </c>
      <c r="C7" s="1">
        <v>45</v>
      </c>
      <c r="D7" s="1"/>
      <c r="E7" s="1">
        <v>20</v>
      </c>
    </row>
    <row r="8" spans="1:6" x14ac:dyDescent="0.2">
      <c r="A8" t="s">
        <v>9</v>
      </c>
      <c r="B8">
        <f>B6*B7</f>
        <v>840</v>
      </c>
      <c r="C8">
        <f t="shared" ref="C8:E8" si="0">C6*C7</f>
        <v>225</v>
      </c>
      <c r="E8">
        <f t="shared" si="0"/>
        <v>80</v>
      </c>
      <c r="F8" s="4">
        <f>SUM(B8:E8)</f>
        <v>1145</v>
      </c>
    </row>
    <row r="10" spans="1:6" x14ac:dyDescent="0.2">
      <c r="B10" t="s">
        <v>10</v>
      </c>
    </row>
    <row r="12" spans="1:6" x14ac:dyDescent="0.2">
      <c r="A12" s="1" t="s">
        <v>11</v>
      </c>
      <c r="B12" s="1" t="s">
        <v>12</v>
      </c>
      <c r="C12" s="1" t="s">
        <v>13</v>
      </c>
      <c r="D12" s="1" t="s">
        <v>14</v>
      </c>
    </row>
    <row r="13" spans="1:6" x14ac:dyDescent="0.2">
      <c r="A13" s="1" t="s">
        <v>15</v>
      </c>
      <c r="B13" s="1">
        <v>10000</v>
      </c>
      <c r="C13" s="1">
        <v>15000</v>
      </c>
      <c r="D13" s="1">
        <v>12000</v>
      </c>
    </row>
    <row r="14" spans="1:6" x14ac:dyDescent="0.2">
      <c r="A14" s="1" t="s">
        <v>16</v>
      </c>
      <c r="B14" s="1">
        <v>100</v>
      </c>
      <c r="C14" s="1">
        <v>100</v>
      </c>
      <c r="D14" s="1">
        <v>100</v>
      </c>
    </row>
    <row r="15" spans="1:6" x14ac:dyDescent="0.2">
      <c r="A15" t="s">
        <v>17</v>
      </c>
      <c r="B15">
        <f>B13*B14</f>
        <v>1000000</v>
      </c>
      <c r="C15">
        <f t="shared" ref="C15:D15" si="1">C13*C14</f>
        <v>1500000</v>
      </c>
      <c r="D15">
        <f t="shared" si="1"/>
        <v>1200000</v>
      </c>
      <c r="F15" s="4">
        <f>SUM(B15:E15)</f>
        <v>3700000</v>
      </c>
    </row>
    <row r="17" spans="1:6" x14ac:dyDescent="0.2">
      <c r="A17" t="s">
        <v>18</v>
      </c>
      <c r="F17" s="2">
        <f>F8+F15</f>
        <v>3701145</v>
      </c>
    </row>
    <row r="20" spans="1:6" x14ac:dyDescent="0.2">
      <c r="B20" s="2" t="s">
        <v>19</v>
      </c>
      <c r="C20" s="2"/>
      <c r="E20" s="3">
        <v>400</v>
      </c>
      <c r="F20" s="3" t="s">
        <v>20</v>
      </c>
    </row>
    <row r="21" spans="1:6" x14ac:dyDescent="0.2">
      <c r="A21" s="1" t="s">
        <v>2</v>
      </c>
      <c r="B21" s="1" t="s">
        <v>3</v>
      </c>
      <c r="C21" s="1" t="s">
        <v>4</v>
      </c>
      <c r="D21" s="1"/>
      <c r="E21" s="1" t="s">
        <v>5</v>
      </c>
    </row>
    <row r="22" spans="1:6" x14ac:dyDescent="0.2">
      <c r="A22" s="1" t="s">
        <v>7</v>
      </c>
      <c r="B22" s="1">
        <v>7</v>
      </c>
      <c r="C22" s="1">
        <v>4</v>
      </c>
      <c r="D22" s="1"/>
      <c r="E22" s="1">
        <v>4</v>
      </c>
    </row>
    <row r="23" spans="1:6" x14ac:dyDescent="0.2">
      <c r="A23" s="1" t="s">
        <v>8</v>
      </c>
      <c r="B23" s="1">
        <v>150</v>
      </c>
      <c r="C23" s="1">
        <v>40</v>
      </c>
      <c r="D23" s="1"/>
      <c r="E23" s="1">
        <v>30</v>
      </c>
    </row>
    <row r="24" spans="1:6" x14ac:dyDescent="0.2">
      <c r="A24" t="s">
        <v>21</v>
      </c>
      <c r="B24">
        <f>B22*B23</f>
        <v>1050</v>
      </c>
      <c r="C24">
        <f t="shared" ref="C24:E24" si="2">C22*C23</f>
        <v>160</v>
      </c>
      <c r="E24">
        <f t="shared" si="2"/>
        <v>120</v>
      </c>
      <c r="F24" s="5">
        <f>SUM(B24:E24)</f>
        <v>1330</v>
      </c>
    </row>
    <row r="26" spans="1:6" x14ac:dyDescent="0.2">
      <c r="A26" s="1" t="s">
        <v>11</v>
      </c>
      <c r="B26" s="1" t="s">
        <v>12</v>
      </c>
      <c r="C26" s="1" t="s">
        <v>13</v>
      </c>
      <c r="D26" s="1" t="s">
        <v>14</v>
      </c>
    </row>
    <row r="27" spans="1:6" x14ac:dyDescent="0.2">
      <c r="A27" s="1" t="s">
        <v>15</v>
      </c>
      <c r="B27" s="1">
        <v>11000</v>
      </c>
      <c r="C27" s="1">
        <v>14000</v>
      </c>
      <c r="D27" s="1">
        <v>11000</v>
      </c>
    </row>
    <row r="28" spans="1:6" x14ac:dyDescent="0.2">
      <c r="A28" s="1" t="s">
        <v>16</v>
      </c>
      <c r="B28" s="1">
        <v>100</v>
      </c>
      <c r="C28" s="1">
        <v>100</v>
      </c>
      <c r="D28" s="1">
        <v>100</v>
      </c>
    </row>
    <row r="29" spans="1:6" x14ac:dyDescent="0.2">
      <c r="A29" t="s">
        <v>22</v>
      </c>
      <c r="B29">
        <f>B27*B28</f>
        <v>1100000</v>
      </c>
      <c r="C29">
        <f t="shared" ref="C29:D29" si="3">C27*C28</f>
        <v>1400000</v>
      </c>
      <c r="D29">
        <f t="shared" si="3"/>
        <v>1100000</v>
      </c>
      <c r="F29" s="4">
        <f>SUM(B29:E29)</f>
        <v>3600000</v>
      </c>
    </row>
    <row r="30" spans="1:6" x14ac:dyDescent="0.2">
      <c r="A30" t="s">
        <v>23</v>
      </c>
      <c r="F30" s="2">
        <f>F24+F29</f>
        <v>3601330</v>
      </c>
    </row>
    <row r="32" spans="1:6" x14ac:dyDescent="0.2">
      <c r="A32" t="s">
        <v>24</v>
      </c>
    </row>
    <row r="33" spans="1:7" x14ac:dyDescent="0.2">
      <c r="A33" t="s">
        <v>25</v>
      </c>
      <c r="B33" t="s">
        <v>3</v>
      </c>
      <c r="C33" t="s">
        <v>4</v>
      </c>
      <c r="D33" t="s">
        <v>26</v>
      </c>
      <c r="E33" t="s">
        <v>5</v>
      </c>
      <c r="F33" t="s">
        <v>27</v>
      </c>
    </row>
    <row r="34" spans="1:7" x14ac:dyDescent="0.2">
      <c r="A34" t="s">
        <v>28</v>
      </c>
      <c r="B34">
        <f>B22*(B7-B23)</f>
        <v>-70</v>
      </c>
      <c r="C34">
        <f t="shared" ref="C34" si="4">C22*(C7-C23)</f>
        <v>20</v>
      </c>
      <c r="D34">
        <f>D22*(D7-D23)</f>
        <v>0</v>
      </c>
      <c r="E34">
        <f>E22*(E7-E23)</f>
        <v>-40</v>
      </c>
      <c r="F34">
        <f>SUM(B34:E34)</f>
        <v>-90</v>
      </c>
      <c r="G34" t="str">
        <f>IF(F34&gt;0,"في صالح","غير صالح")</f>
        <v>غير صالح</v>
      </c>
    </row>
    <row r="35" spans="1:7" x14ac:dyDescent="0.2">
      <c r="A35" t="s">
        <v>29</v>
      </c>
      <c r="B35">
        <f>B7*(B6*$E$20-B22)</f>
        <v>335020</v>
      </c>
      <c r="C35">
        <f t="shared" ref="C35" si="5">C7*(C6*$E$20-C22)</f>
        <v>89820</v>
      </c>
      <c r="D35">
        <f>D7*(D6*$E$20-D22)</f>
        <v>0</v>
      </c>
      <c r="E35">
        <f>E7*(E6*$E$20-E22)</f>
        <v>31920</v>
      </c>
      <c r="F35">
        <f>SUM(B35:E35)</f>
        <v>456760</v>
      </c>
      <c r="G35" t="str">
        <f t="shared" ref="G35:G41" si="6">IF(F35&gt;0,"في صالح","غير صالح")</f>
        <v>في صالح</v>
      </c>
    </row>
    <row r="36" spans="1:7" x14ac:dyDescent="0.2">
      <c r="A36" t="s">
        <v>30</v>
      </c>
      <c r="B36">
        <f>B34+B35</f>
        <v>334950</v>
      </c>
      <c r="C36">
        <f t="shared" ref="C36:D36" si="7">C34+C35</f>
        <v>89840</v>
      </c>
      <c r="D36">
        <f t="shared" si="7"/>
        <v>0</v>
      </c>
      <c r="E36">
        <f>E34+E35</f>
        <v>31880</v>
      </c>
      <c r="F36" s="4">
        <f>SUM(B36:E36)</f>
        <v>456670</v>
      </c>
      <c r="G36" t="str">
        <f t="shared" si="6"/>
        <v>في صالح</v>
      </c>
    </row>
    <row r="37" spans="1:7" x14ac:dyDescent="0.2">
      <c r="A37" t="s">
        <v>11</v>
      </c>
      <c r="B37" t="s">
        <v>12</v>
      </c>
      <c r="C37" t="s">
        <v>13</v>
      </c>
      <c r="D37" t="s">
        <v>14</v>
      </c>
      <c r="F37" t="s">
        <v>31</v>
      </c>
      <c r="G37" t="str">
        <f t="shared" si="6"/>
        <v>في صالح</v>
      </c>
    </row>
    <row r="38" spans="1:7" x14ac:dyDescent="0.2">
      <c r="A38" t="s">
        <v>32</v>
      </c>
      <c r="B38">
        <f>B27*(B14-B28)</f>
        <v>0</v>
      </c>
      <c r="C38">
        <f t="shared" ref="C38:D38" si="8">C27*(C14-C28)</f>
        <v>0</v>
      </c>
      <c r="D38">
        <f t="shared" si="8"/>
        <v>0</v>
      </c>
      <c r="F38">
        <f t="shared" ref="F38:F40" si="9">SUM(B38:E38)</f>
        <v>0</v>
      </c>
      <c r="G38" t="str">
        <f t="shared" si="6"/>
        <v>غير صالح</v>
      </c>
    </row>
    <row r="39" spans="1:7" x14ac:dyDescent="0.2">
      <c r="A39" t="s">
        <v>33</v>
      </c>
      <c r="B39">
        <f>B14*(B13*$E$20-B27)</f>
        <v>398900000</v>
      </c>
      <c r="C39">
        <f t="shared" ref="C39:D39" si="10">C14*(C13*$E$20-C27)</f>
        <v>598600000</v>
      </c>
      <c r="D39">
        <f t="shared" si="10"/>
        <v>478900000</v>
      </c>
      <c r="F39">
        <f t="shared" si="9"/>
        <v>1476400000</v>
      </c>
      <c r="G39" t="str">
        <f t="shared" si="6"/>
        <v>في صالح</v>
      </c>
    </row>
    <row r="40" spans="1:7" x14ac:dyDescent="0.2">
      <c r="A40" t="s">
        <v>34</v>
      </c>
      <c r="B40">
        <f>B38+B39</f>
        <v>398900000</v>
      </c>
      <c r="C40">
        <f t="shared" ref="C40:D40" si="11">C38+C39</f>
        <v>598600000</v>
      </c>
      <c r="D40">
        <f t="shared" si="11"/>
        <v>478900000</v>
      </c>
      <c r="F40" s="4">
        <f t="shared" si="9"/>
        <v>1476400000</v>
      </c>
      <c r="G40" t="str">
        <f t="shared" si="6"/>
        <v>في صالح</v>
      </c>
    </row>
    <row r="41" spans="1:7" x14ac:dyDescent="0.2">
      <c r="A41" t="s">
        <v>35</v>
      </c>
      <c r="F41" s="2">
        <f>F36+F40</f>
        <v>1476856670</v>
      </c>
      <c r="G41" t="str">
        <f t="shared" si="6"/>
        <v>في صالح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2023-11-15T21:35:19Z</dcterms:created>
  <dcterms:modified xsi:type="dcterms:W3CDTF">2023-11-15T22:05:20Z</dcterms:modified>
</cp:coreProperties>
</file>