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D33" i="1"/>
  <c r="M3" i="1"/>
  <c r="M4" i="1"/>
  <c r="M5" i="1"/>
  <c r="M6" i="1"/>
  <c r="M7" i="1"/>
  <c r="J7" i="1" l="1"/>
  <c r="J3" i="1" l="1"/>
  <c r="J12" i="1" s="1"/>
  <c r="J4" i="1"/>
  <c r="J5" i="1"/>
  <c r="J6" i="1"/>
  <c r="J11" i="1" l="1"/>
  <c r="J10" i="1"/>
  <c r="J9" i="1"/>
</calcChain>
</file>

<file path=xl/sharedStrings.xml><?xml version="1.0" encoding="utf-8"?>
<sst xmlns="http://schemas.openxmlformats.org/spreadsheetml/2006/main" count="35" uniqueCount="29">
  <si>
    <t>Number</t>
  </si>
  <si>
    <t>name</t>
  </si>
  <si>
    <t>age</t>
  </si>
  <si>
    <t>salary</t>
  </si>
  <si>
    <t>mob.number</t>
  </si>
  <si>
    <t>cost per Hour</t>
  </si>
  <si>
    <t>work Hours</t>
  </si>
  <si>
    <t>over time</t>
  </si>
  <si>
    <t>Discounts</t>
  </si>
  <si>
    <t>Month</t>
  </si>
  <si>
    <t>anas</t>
  </si>
  <si>
    <t>ahmed</t>
  </si>
  <si>
    <t>saleh</t>
  </si>
  <si>
    <t>hamad</t>
  </si>
  <si>
    <t>0505214854</t>
  </si>
  <si>
    <t>05486126</t>
  </si>
  <si>
    <t>sum</t>
  </si>
  <si>
    <t>avg</t>
  </si>
  <si>
    <t>max</t>
  </si>
  <si>
    <t>min</t>
  </si>
  <si>
    <t>((F3*G3*30)+(F3*H3*2))*(1-I3)</t>
  </si>
  <si>
    <t>125</t>
  </si>
  <si>
    <t>asud</t>
  </si>
  <si>
    <t>salary class</t>
  </si>
  <si>
    <r>
      <t xml:space="preserve">Annual intrest </t>
    </r>
    <r>
      <rPr>
        <b/>
        <sz val="16"/>
        <color theme="1"/>
        <rFont val="Calibri"/>
        <family val="2"/>
        <charset val="178"/>
        <scheme val="minor"/>
      </rPr>
      <t>Rate</t>
    </r>
  </si>
  <si>
    <t>present valu</t>
  </si>
  <si>
    <t>Amount of the payment</t>
  </si>
  <si>
    <t>number of years</t>
  </si>
  <si>
    <t>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</si>
</sst>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&quot;ر.س.‏&quot;\ #,##0.00_-;[Red]&quot;ر.س.‏&quot;\ #,##0.00\-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49" fontId="3" fillId="0" borderId="0" xfId="0" applyNumberFormat="1" applyFont="1"/>
    <xf numFmtId="0" fontId="4" fillId="2" borderId="2" xfId="0" applyFont="1" applyFill="1" applyBorder="1"/>
    <xf numFmtId="0" fontId="5" fillId="3" borderId="4" xfId="0" applyFont="1" applyFill="1" applyBorder="1"/>
    <xf numFmtId="0" fontId="0" fillId="4" borderId="5" xfId="0" applyFill="1" applyBorder="1"/>
    <xf numFmtId="0" fontId="5" fillId="3" borderId="6" xfId="0" applyFont="1" applyFill="1" applyBorder="1"/>
    <xf numFmtId="0" fontId="0" fillId="4" borderId="7" xfId="0" applyFill="1" applyBorder="1"/>
    <xf numFmtId="0" fontId="5" fillId="3" borderId="1" xfId="0" applyFont="1" applyFill="1" applyBorder="1"/>
    <xf numFmtId="166" fontId="0" fillId="4" borderId="3" xfId="0" applyNumberFormat="1" applyFill="1" applyBorder="1"/>
  </cellXfs>
  <cellStyles count="1">
    <cellStyle name="Normal" xfId="0" builtinId="0"/>
  </cellStyles>
  <dxfs count="9">
    <dxf>
      <numFmt numFmtId="2" formatCode="0.00"/>
    </dxf>
    <dxf>
      <numFmt numFmtId="2" formatCode="0.00"/>
    </dxf>
    <dxf>
      <numFmt numFmtId="30" formatCode="@"/>
    </dxf>
    <dxf>
      <numFmt numFmtId="2" formatCode="0.0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salary</c:v>
                </c:pt>
              </c:strCache>
            </c:strRef>
          </c:tx>
          <c:invertIfNegative val="0"/>
          <c:cat>
            <c:strRef>
              <c:f>Sheet1!$B$3:$B$7</c:f>
              <c:strCache>
                <c:ptCount val="5"/>
                <c:pt idx="0">
                  <c:v>anas</c:v>
                </c:pt>
                <c:pt idx="1">
                  <c:v>ahmed</c:v>
                </c:pt>
                <c:pt idx="2">
                  <c:v>saleh</c:v>
                </c:pt>
                <c:pt idx="3">
                  <c:v>hamad</c:v>
                </c:pt>
                <c:pt idx="4">
                  <c:v>asud</c:v>
                </c:pt>
              </c:strCache>
            </c:strRef>
          </c:cat>
          <c:val>
            <c:numRef>
              <c:f>Sheet1!$J$3:$J$7</c:f>
              <c:numCache>
                <c:formatCode>General</c:formatCode>
                <c:ptCount val="5"/>
                <c:pt idx="0">
                  <c:v>10640</c:v>
                </c:pt>
                <c:pt idx="1">
                  <c:v>12919.5</c:v>
                </c:pt>
                <c:pt idx="2">
                  <c:v>9900</c:v>
                </c:pt>
                <c:pt idx="3">
                  <c:v>8400</c:v>
                </c:pt>
                <c:pt idx="4">
                  <c:v>12332.32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34240"/>
        <c:axId val="53469568"/>
        <c:axId val="0"/>
      </c:bar3DChart>
      <c:catAx>
        <c:axId val="5343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469568"/>
        <c:crosses val="autoZero"/>
        <c:auto val="1"/>
        <c:lblAlgn val="ctr"/>
        <c:lblOffset val="100"/>
        <c:noMultiLvlLbl val="0"/>
      </c:catAx>
      <c:valAx>
        <c:axId val="5346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3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10</xdr:row>
      <xdr:rowOff>33337</xdr:rowOff>
    </xdr:from>
    <xdr:to>
      <xdr:col>5</xdr:col>
      <xdr:colOff>952500</xdr:colOff>
      <xdr:row>23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K7" totalsRowShown="0" headerRowDxfId="8" headerRowBorderDxfId="7" tableBorderDxfId="6">
  <autoFilter ref="A2:K7"/>
  <tableColumns count="11">
    <tableColumn id="1" name="Number" dataDxfId="5"/>
    <tableColumn id="2" name="name" dataDxfId="4"/>
    <tableColumn id="3" name="Month"/>
    <tableColumn id="4" name="age" dataDxfId="3"/>
    <tableColumn id="5" name="mob.number" dataDxfId="2"/>
    <tableColumn id="6" name="cost per Hour" dataDxfId="1"/>
    <tableColumn id="7" name="work Hours"/>
    <tableColumn id="8" name="over time"/>
    <tableColumn id="9" name="Discounts" dataDxfId="0"/>
    <tableColumn id="10" name="salary">
      <calculatedColumnFormula>((F3*G3*30)+(F3*H3*2))*(1-I3)</calculatedColumnFormula>
    </tableColumn>
    <tableColumn id="11" name="salary clas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topLeftCell="A19" zoomScaleNormal="100" workbookViewId="0">
      <selection activeCell="E27" sqref="E27"/>
    </sheetView>
  </sheetViews>
  <sheetFormatPr defaultRowHeight="15"/>
  <cols>
    <col min="1" max="1" width="12.140625" style="2" customWidth="1"/>
    <col min="2" max="2" width="9.28515625" style="2" customWidth="1"/>
    <col min="3" max="3" width="23" bestFit="1" customWidth="1"/>
    <col min="4" max="4" width="14.28515625" style="1" bestFit="1" customWidth="1"/>
    <col min="5" max="5" width="17.5703125" style="2" customWidth="1"/>
    <col min="6" max="6" width="18.140625" style="1" customWidth="1"/>
    <col min="7" max="7" width="17.28515625" bestFit="1" customWidth="1"/>
    <col min="8" max="8" width="13.5703125" customWidth="1"/>
    <col min="9" max="9" width="14" style="1" customWidth="1"/>
    <col min="10" max="10" width="9.7109375" customWidth="1"/>
    <col min="11" max="11" width="8" customWidth="1"/>
    <col min="12" max="12" width="9.140625" hidden="1" customWidth="1"/>
    <col min="13" max="13" width="32.42578125" customWidth="1"/>
  </cols>
  <sheetData>
    <row r="2" spans="1:13" ht="19.5" thickBot="1">
      <c r="A2" s="5" t="s">
        <v>0</v>
      </c>
      <c r="B2" s="6" t="s">
        <v>1</v>
      </c>
      <c r="C2" s="7" t="s">
        <v>9</v>
      </c>
      <c r="D2" s="8" t="s">
        <v>2</v>
      </c>
      <c r="E2" s="6" t="s">
        <v>4</v>
      </c>
      <c r="F2" s="8" t="s">
        <v>5</v>
      </c>
      <c r="G2" s="7" t="s">
        <v>6</v>
      </c>
      <c r="H2" s="7" t="s">
        <v>7</v>
      </c>
      <c r="I2" s="9" t="s">
        <v>8</v>
      </c>
      <c r="J2" s="7" t="s">
        <v>3</v>
      </c>
      <c r="K2" s="11" t="s">
        <v>23</v>
      </c>
      <c r="M2" t="s">
        <v>23</v>
      </c>
    </row>
    <row r="3" spans="1:13" ht="15.75">
      <c r="A3" s="3">
        <v>101</v>
      </c>
      <c r="B3" s="2" t="s">
        <v>10</v>
      </c>
      <c r="C3" s="4">
        <v>40909</v>
      </c>
      <c r="D3" s="1">
        <v>25</v>
      </c>
      <c r="E3" s="2" t="s">
        <v>14</v>
      </c>
      <c r="F3" s="1">
        <v>40</v>
      </c>
      <c r="G3">
        <v>8</v>
      </c>
      <c r="H3">
        <v>20</v>
      </c>
      <c r="I3" s="1">
        <v>0.05</v>
      </c>
      <c r="J3">
        <f>((F3*G3*30)+(F3*H3*2))*(1-I3)</f>
        <v>10640</v>
      </c>
      <c r="M3" t="str">
        <f>IF(Table1[[#This Row],[salary]]&gt;10000,"H","N")</f>
        <v>H</v>
      </c>
    </row>
    <row r="4" spans="1:13" ht="15.75">
      <c r="A4" s="3">
        <v>108</v>
      </c>
      <c r="B4" s="2" t="s">
        <v>11</v>
      </c>
      <c r="D4" s="1">
        <v>33</v>
      </c>
      <c r="E4" s="2" t="s">
        <v>15</v>
      </c>
      <c r="F4" s="1">
        <v>45</v>
      </c>
      <c r="G4">
        <v>8</v>
      </c>
      <c r="H4">
        <v>25</v>
      </c>
      <c r="I4" s="1">
        <v>0.01</v>
      </c>
      <c r="J4">
        <f t="shared" ref="J4:J6" si="0">((F4*G4*30)+(F4*H4*2))*(1-I4)</f>
        <v>12919.5</v>
      </c>
      <c r="M4" t="str">
        <f>IF(Table1[[#This Row],[salary]]&gt;10000,"H","N")</f>
        <v>H</v>
      </c>
    </row>
    <row r="5" spans="1:13" ht="15.75">
      <c r="A5" s="3">
        <v>110</v>
      </c>
      <c r="B5" s="2" t="s">
        <v>12</v>
      </c>
      <c r="D5" s="1">
        <v>29</v>
      </c>
      <c r="E5" s="2">
        <v>556969</v>
      </c>
      <c r="F5" s="1">
        <v>55</v>
      </c>
      <c r="G5">
        <v>6</v>
      </c>
      <c r="H5">
        <v>10</v>
      </c>
      <c r="I5" s="1">
        <v>0.1</v>
      </c>
      <c r="J5">
        <f t="shared" si="0"/>
        <v>9900</v>
      </c>
      <c r="M5" t="str">
        <f>IF(Table1[[#This Row],[salary]]&gt;10000,"H","N")</f>
        <v>N</v>
      </c>
    </row>
    <row r="6" spans="1:13" ht="15.75">
      <c r="A6" s="3">
        <v>112</v>
      </c>
      <c r="B6" s="2" t="s">
        <v>13</v>
      </c>
      <c r="D6" s="1">
        <v>50</v>
      </c>
      <c r="E6" s="2">
        <v>65412899</v>
      </c>
      <c r="F6" s="1">
        <v>35</v>
      </c>
      <c r="G6">
        <v>8</v>
      </c>
      <c r="J6">
        <f t="shared" si="0"/>
        <v>8400</v>
      </c>
      <c r="M6" t="str">
        <f>IF(Table1[[#This Row],[salary]]&gt;10000,"H","N")</f>
        <v>N</v>
      </c>
    </row>
    <row r="7" spans="1:13" ht="15.75">
      <c r="A7" s="10" t="s">
        <v>21</v>
      </c>
      <c r="B7" s="2" t="s">
        <v>22</v>
      </c>
      <c r="D7" s="1">
        <v>40</v>
      </c>
      <c r="F7" s="1">
        <v>44</v>
      </c>
      <c r="G7">
        <v>9</v>
      </c>
      <c r="H7">
        <v>8</v>
      </c>
      <c r="I7" s="1">
        <v>0.02</v>
      </c>
      <c r="J7">
        <f>((F7*G7*30)+(F7*H7*2))*(1-I7)</f>
        <v>12332.32</v>
      </c>
      <c r="M7" t="str">
        <f>IF(Table1[[#This Row],[salary]]&gt;10000,"H","N")</f>
        <v>H</v>
      </c>
    </row>
    <row r="8" spans="1:13" ht="15.75">
      <c r="A8" s="3"/>
    </row>
    <row r="9" spans="1:13" ht="15.75">
      <c r="A9" s="3"/>
      <c r="I9" s="1" t="s">
        <v>16</v>
      </c>
      <c r="J9">
        <f>SUM(J3:J7)</f>
        <v>54191.82</v>
      </c>
    </row>
    <row r="10" spans="1:13" ht="15.75">
      <c r="A10" s="3"/>
      <c r="I10" s="1" t="s">
        <v>17</v>
      </c>
      <c r="J10">
        <f>AVERAGE(J3:J7)</f>
        <v>10838.364</v>
      </c>
    </row>
    <row r="11" spans="1:13" ht="15.75">
      <c r="A11" s="3"/>
      <c r="I11" s="1" t="s">
        <v>18</v>
      </c>
      <c r="J11">
        <f>MAX(J3:J7)</f>
        <v>12919.5</v>
      </c>
    </row>
    <row r="12" spans="1:13" ht="15.75">
      <c r="A12" s="3"/>
      <c r="I12" s="1" t="s">
        <v>19</v>
      </c>
      <c r="J12">
        <f>MIN(J3:J7)</f>
        <v>8400</v>
      </c>
    </row>
    <row r="13" spans="1:13" ht="15.75">
      <c r="A13" s="3"/>
    </row>
    <row r="14" spans="1:13" ht="15.75">
      <c r="A14" s="3"/>
      <c r="G14" t="s">
        <v>20</v>
      </c>
    </row>
    <row r="15" spans="1:13" ht="15.75">
      <c r="A15" s="3"/>
    </row>
    <row r="16" spans="1:13" ht="15.75">
      <c r="A16" s="3"/>
    </row>
    <row r="17" spans="1:7" ht="15.75">
      <c r="A17" s="3"/>
    </row>
    <row r="18" spans="1:7" ht="15.75">
      <c r="A18" s="3"/>
    </row>
    <row r="19" spans="1:7" ht="15.75">
      <c r="A19" s="3"/>
    </row>
    <row r="20" spans="1:7" ht="15.75">
      <c r="A20" s="3"/>
    </row>
    <row r="21" spans="1:7" ht="15.75">
      <c r="A21" s="3"/>
    </row>
    <row r="22" spans="1:7" ht="15.75">
      <c r="A22" s="3"/>
    </row>
    <row r="23" spans="1:7" ht="15.75">
      <c r="A23" s="3"/>
    </row>
    <row r="24" spans="1:7" ht="15.75">
      <c r="A24" s="3"/>
    </row>
    <row r="25" spans="1:7" ht="15.75">
      <c r="A25" s="3"/>
    </row>
    <row r="26" spans="1:7" ht="15.75">
      <c r="A26" s="3"/>
    </row>
    <row r="27" spans="1:7" ht="15.75">
      <c r="A27" s="3"/>
    </row>
    <row r="28" spans="1:7" ht="15.75">
      <c r="A28" s="3"/>
    </row>
    <row r="29" spans="1:7" ht="21.75" thickBot="1">
      <c r="A29" s="3"/>
      <c r="C29" s="12" t="s">
        <v>24</v>
      </c>
      <c r="D29" s="13">
        <v>7.4999999999999997E-2</v>
      </c>
      <c r="E29"/>
      <c r="F29" s="12" t="s">
        <v>24</v>
      </c>
      <c r="G29" s="13">
        <v>7.4999999999999997E-2</v>
      </c>
    </row>
    <row r="30" spans="1:7" ht="22.5" thickTop="1" thickBot="1">
      <c r="A30" s="3"/>
      <c r="C30" s="14" t="s">
        <v>25</v>
      </c>
      <c r="D30" s="15">
        <v>-5000</v>
      </c>
      <c r="E30"/>
      <c r="F30" s="14" t="s">
        <v>25</v>
      </c>
      <c r="G30" s="15">
        <v>-5000</v>
      </c>
    </row>
    <row r="31" spans="1:7" ht="22.5" thickTop="1" thickBot="1">
      <c r="A31" s="3"/>
      <c r="C31" s="14" t="s">
        <v>26</v>
      </c>
      <c r="D31" s="15">
        <v>-250</v>
      </c>
      <c r="E31"/>
      <c r="F31" s="14" t="s">
        <v>26</v>
      </c>
      <c r="G31" s="15">
        <v>-258.29692050809592</v>
      </c>
    </row>
    <row r="32" spans="1:7" ht="22.5" thickTop="1" thickBot="1">
      <c r="A32" s="3"/>
      <c r="C32" s="14" t="s">
        <v>27</v>
      </c>
      <c r="D32" s="15">
        <v>5</v>
      </c>
      <c r="E32"/>
      <c r="F32" s="14" t="s">
        <v>27</v>
      </c>
      <c r="G32" s="15">
        <v>5</v>
      </c>
    </row>
    <row r="33" spans="1:7" ht="22.5" thickTop="1" thickBot="1">
      <c r="A33" s="3"/>
      <c r="C33" s="16" t="s">
        <v>28</v>
      </c>
      <c r="D33" s="17">
        <f>FV(D29/12,D32*12,D31,D30)</f>
        <v>25398.248372442471</v>
      </c>
      <c r="E33"/>
      <c r="F33" s="16" t="s">
        <v>28</v>
      </c>
      <c r="G33" s="17">
        <f>FV(G29/12,G32*12,G31,G30)</f>
        <v>25999.999999999993</v>
      </c>
    </row>
    <row r="34" spans="1:7" ht="15.75">
      <c r="A34" s="3"/>
    </row>
    <row r="35" spans="1:7" ht="15.75">
      <c r="A35" s="3"/>
    </row>
    <row r="36" spans="1:7" ht="15.75">
      <c r="A36" s="3"/>
    </row>
    <row r="37" spans="1:7" ht="15.75">
      <c r="A37" s="3"/>
    </row>
    <row r="38" spans="1:7" ht="15.75">
      <c r="A38" s="3"/>
    </row>
    <row r="39" spans="1:7" ht="15.75">
      <c r="A39" s="3"/>
    </row>
    <row r="40" spans="1:7" ht="15.75">
      <c r="A40" s="3"/>
    </row>
    <row r="41" spans="1:7" ht="15.75">
      <c r="A41" s="3"/>
    </row>
    <row r="42" spans="1:7" ht="15.75">
      <c r="A42" s="3"/>
    </row>
    <row r="43" spans="1:7" ht="15.75">
      <c r="A43" s="3"/>
    </row>
    <row r="44" spans="1:7" ht="15.75">
      <c r="A44" s="3"/>
    </row>
    <row r="45" spans="1:7" ht="15.75">
      <c r="A45" s="3"/>
    </row>
    <row r="46" spans="1:7" ht="15.75">
      <c r="A46" s="3"/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aalmuqbil</dc:creator>
  <cp:lastModifiedBy>Abdulrahman Saad Almuqbil</cp:lastModifiedBy>
  <dcterms:created xsi:type="dcterms:W3CDTF">2012-09-25T08:44:22Z</dcterms:created>
  <dcterms:modified xsi:type="dcterms:W3CDTF">2012-11-26T11:14:38Z</dcterms:modified>
</cp:coreProperties>
</file>