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99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5621" calcOnSave="0"/>
</workbook>
</file>

<file path=xl/calcChain.xml><?xml version="1.0" encoding="utf-8"?>
<calcChain xmlns="http://schemas.openxmlformats.org/spreadsheetml/2006/main">
  <c r="K78" i="4" l="1"/>
  <c r="M78" i="4"/>
  <c r="N78" i="4"/>
  <c r="K79" i="4"/>
  <c r="M79" i="4"/>
  <c r="N79" i="4"/>
  <c r="K80" i="4"/>
  <c r="M80" i="4"/>
  <c r="O80" i="4" s="1"/>
  <c r="N80" i="4"/>
  <c r="K81" i="4"/>
  <c r="M81" i="4"/>
  <c r="N81" i="4"/>
  <c r="K82" i="4"/>
  <c r="M82" i="4"/>
  <c r="N82" i="4"/>
  <c r="K83" i="4"/>
  <c r="M83" i="4"/>
  <c r="N83" i="4"/>
  <c r="K84" i="4"/>
  <c r="M84" i="4"/>
  <c r="O84" i="4" s="1"/>
  <c r="N84" i="4"/>
  <c r="K85" i="4"/>
  <c r="M85" i="4"/>
  <c r="N85" i="4"/>
  <c r="K86" i="4"/>
  <c r="M86" i="4"/>
  <c r="N86" i="4"/>
  <c r="K87" i="4"/>
  <c r="M87" i="4"/>
  <c r="N87" i="4"/>
  <c r="K88" i="4"/>
  <c r="M88" i="4"/>
  <c r="N88" i="4"/>
  <c r="K89" i="4"/>
  <c r="M89" i="4"/>
  <c r="N89" i="4"/>
  <c r="K90" i="4"/>
  <c r="M90" i="4"/>
  <c r="N90" i="4"/>
  <c r="K91" i="4"/>
  <c r="M91" i="4"/>
  <c r="N91" i="4"/>
  <c r="K92" i="4"/>
  <c r="M92" i="4"/>
  <c r="O92" i="4" s="1"/>
  <c r="N92" i="4"/>
  <c r="K93" i="4"/>
  <c r="M93" i="4"/>
  <c r="N93" i="4"/>
  <c r="K94" i="4"/>
  <c r="M94" i="4"/>
  <c r="N94" i="4"/>
  <c r="K95" i="4"/>
  <c r="M95" i="4"/>
  <c r="N95" i="4"/>
  <c r="K96" i="4"/>
  <c r="M96" i="4"/>
  <c r="N96" i="4"/>
  <c r="K97" i="4"/>
  <c r="M97" i="4"/>
  <c r="N97" i="4"/>
  <c r="K98" i="4"/>
  <c r="M98" i="4"/>
  <c r="N98" i="4"/>
  <c r="K70" i="4"/>
  <c r="M70" i="4"/>
  <c r="N70" i="4"/>
  <c r="O70" i="4" s="1"/>
  <c r="K71" i="4"/>
  <c r="M71" i="4"/>
  <c r="N71" i="4"/>
  <c r="K72" i="4"/>
  <c r="M72" i="4"/>
  <c r="N72" i="4"/>
  <c r="K73" i="4"/>
  <c r="M73" i="4"/>
  <c r="N73" i="4"/>
  <c r="K74" i="4"/>
  <c r="M74" i="4"/>
  <c r="N74" i="4"/>
  <c r="K75" i="4"/>
  <c r="M75" i="4"/>
  <c r="N75" i="4"/>
  <c r="K76" i="4"/>
  <c r="M76" i="4"/>
  <c r="N76" i="4"/>
  <c r="K77" i="4"/>
  <c r="M77" i="4"/>
  <c r="N77" i="4"/>
  <c r="K17" i="4"/>
  <c r="M17" i="4"/>
  <c r="N17" i="4"/>
  <c r="K18" i="4"/>
  <c r="M18" i="4"/>
  <c r="N18" i="4"/>
  <c r="K19" i="4"/>
  <c r="M19" i="4"/>
  <c r="N19" i="4"/>
  <c r="K20" i="4"/>
  <c r="M20" i="4"/>
  <c r="N20" i="4"/>
  <c r="K21" i="4"/>
  <c r="M21" i="4"/>
  <c r="N21" i="4"/>
  <c r="K22" i="4"/>
  <c r="M22" i="4"/>
  <c r="N22" i="4"/>
  <c r="K23" i="4"/>
  <c r="M23" i="4"/>
  <c r="N23" i="4"/>
  <c r="K24" i="4"/>
  <c r="M24" i="4"/>
  <c r="N24" i="4"/>
  <c r="K25" i="4"/>
  <c r="M25" i="4"/>
  <c r="N25" i="4"/>
  <c r="K26" i="4"/>
  <c r="M26" i="4"/>
  <c r="N26" i="4"/>
  <c r="K27" i="4"/>
  <c r="M27" i="4"/>
  <c r="N27" i="4"/>
  <c r="K28" i="4"/>
  <c r="M28" i="4"/>
  <c r="N28" i="4"/>
  <c r="K29" i="4"/>
  <c r="M29" i="4"/>
  <c r="N29" i="4"/>
  <c r="K30" i="4"/>
  <c r="M30" i="4"/>
  <c r="N30" i="4"/>
  <c r="K31" i="4"/>
  <c r="M31" i="4"/>
  <c r="N31" i="4"/>
  <c r="K32" i="4"/>
  <c r="M32" i="4"/>
  <c r="N32" i="4"/>
  <c r="K33" i="4"/>
  <c r="M33" i="4"/>
  <c r="N33" i="4"/>
  <c r="K34" i="4"/>
  <c r="M34" i="4"/>
  <c r="N34" i="4"/>
  <c r="K35" i="4"/>
  <c r="M35" i="4"/>
  <c r="N35" i="4"/>
  <c r="K36" i="4"/>
  <c r="M36" i="4"/>
  <c r="N36" i="4"/>
  <c r="K37" i="4"/>
  <c r="M37" i="4"/>
  <c r="N37" i="4"/>
  <c r="K38" i="4"/>
  <c r="M38" i="4"/>
  <c r="N38" i="4"/>
  <c r="K39" i="4"/>
  <c r="M39" i="4"/>
  <c r="N39" i="4"/>
  <c r="K40" i="4"/>
  <c r="M40" i="4"/>
  <c r="N40" i="4"/>
  <c r="K41" i="4"/>
  <c r="M41" i="4"/>
  <c r="N41" i="4"/>
  <c r="K42" i="4"/>
  <c r="M42" i="4"/>
  <c r="N42" i="4"/>
  <c r="K43" i="4"/>
  <c r="M43" i="4"/>
  <c r="N43" i="4"/>
  <c r="K44" i="4"/>
  <c r="M44" i="4"/>
  <c r="N44" i="4"/>
  <c r="K45" i="4"/>
  <c r="M45" i="4"/>
  <c r="N45" i="4"/>
  <c r="K46" i="4"/>
  <c r="M46" i="4"/>
  <c r="N46" i="4"/>
  <c r="K47" i="4"/>
  <c r="M47" i="4"/>
  <c r="N47" i="4"/>
  <c r="K48" i="4"/>
  <c r="M48" i="4"/>
  <c r="N48" i="4"/>
  <c r="K49" i="4"/>
  <c r="M49" i="4"/>
  <c r="N49" i="4"/>
  <c r="K50" i="4"/>
  <c r="M50" i="4"/>
  <c r="N50" i="4"/>
  <c r="K51" i="4"/>
  <c r="M51" i="4"/>
  <c r="N51" i="4"/>
  <c r="K52" i="4"/>
  <c r="M52" i="4"/>
  <c r="N52" i="4"/>
  <c r="K53" i="4"/>
  <c r="M53" i="4"/>
  <c r="N53" i="4"/>
  <c r="K54" i="4"/>
  <c r="M54" i="4"/>
  <c r="O54" i="4" s="1"/>
  <c r="N54" i="4"/>
  <c r="K55" i="4"/>
  <c r="M55" i="4"/>
  <c r="N55" i="4"/>
  <c r="K56" i="4"/>
  <c r="M56" i="4"/>
  <c r="N56" i="4"/>
  <c r="K57" i="4"/>
  <c r="M57" i="4"/>
  <c r="N57" i="4"/>
  <c r="K58" i="4"/>
  <c r="M58" i="4"/>
  <c r="N58" i="4"/>
  <c r="K59" i="4"/>
  <c r="M59" i="4"/>
  <c r="N59" i="4"/>
  <c r="K60" i="4"/>
  <c r="M60" i="4"/>
  <c r="N60" i="4"/>
  <c r="K61" i="4"/>
  <c r="M61" i="4"/>
  <c r="N61" i="4"/>
  <c r="K62" i="4"/>
  <c r="M62" i="4"/>
  <c r="N62" i="4"/>
  <c r="K63" i="4"/>
  <c r="M63" i="4"/>
  <c r="N63" i="4"/>
  <c r="K64" i="4"/>
  <c r="M64" i="4"/>
  <c r="N64" i="4"/>
  <c r="K65" i="4"/>
  <c r="M65" i="4"/>
  <c r="N65" i="4"/>
  <c r="K66" i="4"/>
  <c r="M66" i="4"/>
  <c r="N66" i="4"/>
  <c r="K67" i="4"/>
  <c r="M67" i="4"/>
  <c r="N67" i="4"/>
  <c r="K68" i="4"/>
  <c r="M68" i="4"/>
  <c r="N68" i="4"/>
  <c r="K69" i="4"/>
  <c r="M69" i="4"/>
  <c r="N69" i="4"/>
  <c r="K16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N7" i="4"/>
  <c r="M7" i="4"/>
  <c r="K8" i="4"/>
  <c r="K9" i="4"/>
  <c r="K10" i="4"/>
  <c r="K11" i="4"/>
  <c r="K12" i="4"/>
  <c r="K13" i="4"/>
  <c r="K14" i="4"/>
  <c r="K15" i="4"/>
  <c r="K7" i="4"/>
  <c r="M37" i="3"/>
  <c r="M36" i="3"/>
  <c r="M35" i="3"/>
  <c r="M34" i="3"/>
  <c r="F12" i="3"/>
  <c r="G12" i="3" s="1"/>
  <c r="F11" i="3"/>
  <c r="G11" i="3" s="1"/>
  <c r="F10" i="3"/>
  <c r="G10" i="3" s="1"/>
  <c r="F9" i="3"/>
  <c r="G9" i="3" s="1"/>
  <c r="F8" i="3"/>
  <c r="F7" i="3"/>
  <c r="G7" i="3" s="1"/>
  <c r="F6" i="3"/>
  <c r="G6" i="3" s="1"/>
  <c r="F5" i="3"/>
  <c r="G5" i="3" s="1"/>
  <c r="F4" i="3"/>
  <c r="F3" i="3"/>
  <c r="G3" i="3" s="1"/>
  <c r="H3" i="3" s="1"/>
  <c r="I3" i="3" s="1"/>
  <c r="C3" i="3"/>
  <c r="C12" i="3"/>
  <c r="C11" i="3"/>
  <c r="C10" i="3"/>
  <c r="C9" i="3"/>
  <c r="C8" i="3"/>
  <c r="C7" i="3"/>
  <c r="C6" i="3"/>
  <c r="C5" i="3"/>
  <c r="C4" i="3"/>
  <c r="G8" i="3"/>
  <c r="D4" i="1"/>
  <c r="E4" i="1"/>
  <c r="F4" i="1"/>
  <c r="G4" i="1"/>
  <c r="H4" i="1"/>
  <c r="I4" i="1"/>
  <c r="J4" i="1"/>
  <c r="K4" i="1"/>
  <c r="L4" i="1"/>
  <c r="D5" i="1"/>
  <c r="E5" i="1"/>
  <c r="F5" i="1"/>
  <c r="G5" i="1"/>
  <c r="H5" i="1"/>
  <c r="I5" i="1"/>
  <c r="J5" i="1"/>
  <c r="K5" i="1"/>
  <c r="L5" i="1"/>
  <c r="D6" i="1"/>
  <c r="E6" i="1"/>
  <c r="F6" i="1"/>
  <c r="G6" i="1"/>
  <c r="H6" i="1"/>
  <c r="I6" i="1"/>
  <c r="J6" i="1"/>
  <c r="K6" i="1"/>
  <c r="L6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9" i="1"/>
  <c r="E9" i="1"/>
  <c r="F9" i="1"/>
  <c r="G9" i="1"/>
  <c r="H9" i="1"/>
  <c r="I9" i="1"/>
  <c r="J9" i="1"/>
  <c r="K9" i="1"/>
  <c r="L9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C5" i="1"/>
  <c r="C6" i="1"/>
  <c r="C7" i="1"/>
  <c r="C8" i="1"/>
  <c r="C9" i="1"/>
  <c r="C10" i="1"/>
  <c r="C11" i="1"/>
  <c r="C12" i="1"/>
  <c r="C13" i="1"/>
  <c r="C4" i="1"/>
  <c r="O53" i="4" l="1"/>
  <c r="O93" i="4"/>
  <c r="O29" i="4"/>
  <c r="O42" i="4"/>
  <c r="O85" i="4"/>
  <c r="O69" i="4"/>
  <c r="O61" i="4"/>
  <c r="O18" i="4"/>
  <c r="O96" i="4"/>
  <c r="O90" i="4"/>
  <c r="O50" i="4"/>
  <c r="O66" i="4"/>
  <c r="O27" i="4"/>
  <c r="O19" i="4"/>
  <c r="O81" i="4"/>
  <c r="O41" i="4"/>
  <c r="O77" i="4"/>
  <c r="O73" i="4"/>
  <c r="O98" i="4"/>
  <c r="O88" i="4"/>
  <c r="O82" i="4"/>
  <c r="O62" i="4"/>
  <c r="O97" i="4"/>
  <c r="O17" i="4"/>
  <c r="O89" i="4"/>
  <c r="O57" i="4"/>
  <c r="O37" i="4"/>
  <c r="O33" i="4"/>
  <c r="O91" i="4"/>
  <c r="O83" i="4"/>
  <c r="O58" i="4"/>
  <c r="O38" i="4"/>
  <c r="O34" i="4"/>
  <c r="O25" i="4"/>
  <c r="O21" i="4"/>
  <c r="O94" i="4"/>
  <c r="O86" i="4"/>
  <c r="O78" i="4"/>
  <c r="O47" i="4"/>
  <c r="O43" i="4"/>
  <c r="O65" i="4"/>
  <c r="O55" i="4"/>
  <c r="O49" i="4"/>
  <c r="O31" i="4"/>
  <c r="O26" i="4"/>
  <c r="O72" i="4"/>
  <c r="O95" i="4"/>
  <c r="O87" i="4"/>
  <c r="O79" i="4"/>
  <c r="O67" i="4"/>
  <c r="O51" i="4"/>
  <c r="O22" i="4"/>
  <c r="O75" i="4"/>
  <c r="O46" i="4"/>
  <c r="O30" i="4"/>
  <c r="O23" i="4"/>
  <c r="O76" i="4"/>
  <c r="O71" i="4"/>
  <c r="O59" i="4"/>
  <c r="O45" i="4"/>
  <c r="O39" i="4"/>
  <c r="O35" i="4"/>
  <c r="O63" i="4"/>
  <c r="O74" i="4"/>
  <c r="O15" i="4"/>
  <c r="O13" i="4"/>
  <c r="O11" i="4"/>
  <c r="O9" i="4"/>
  <c r="O64" i="4"/>
  <c r="O56" i="4"/>
  <c r="O48" i="4"/>
  <c r="O40" i="4"/>
  <c r="O32" i="4"/>
  <c r="O24" i="4"/>
  <c r="O68" i="4"/>
  <c r="O60" i="4"/>
  <c r="O52" i="4"/>
  <c r="O44" i="4"/>
  <c r="O36" i="4"/>
  <c r="O28" i="4"/>
  <c r="O20" i="4"/>
  <c r="O16" i="4"/>
  <c r="O14" i="4"/>
  <c r="O12" i="4"/>
  <c r="O10" i="4"/>
  <c r="O8" i="4"/>
  <c r="O7" i="4"/>
  <c r="L7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G4" i="3"/>
  <c r="H4" i="3" s="1"/>
  <c r="L15" i="1"/>
  <c r="H15" i="1"/>
  <c r="J15" i="1"/>
  <c r="F15" i="1"/>
  <c r="I15" i="1"/>
  <c r="E15" i="1"/>
  <c r="H16" i="1"/>
  <c r="K15" i="1"/>
  <c r="G15" i="1"/>
  <c r="L16" i="1"/>
  <c r="K16" i="1"/>
  <c r="G16" i="1"/>
  <c r="J16" i="1"/>
  <c r="F16" i="1"/>
  <c r="D16" i="1"/>
  <c r="I16" i="1"/>
  <c r="E16" i="1"/>
  <c r="D15" i="1"/>
  <c r="C16" i="1"/>
  <c r="C15" i="1"/>
  <c r="H5" i="3" l="1"/>
  <c r="I4" i="3"/>
  <c r="L17" i="1"/>
  <c r="L18" i="1" s="1"/>
  <c r="H17" i="1"/>
  <c r="H18" i="1" s="1"/>
  <c r="J17" i="1"/>
  <c r="J18" i="1" s="1"/>
  <c r="E17" i="1"/>
  <c r="E18" i="1" s="1"/>
  <c r="D17" i="1"/>
  <c r="D18" i="1" s="1"/>
  <c r="G17" i="1"/>
  <c r="G18" i="1" s="1"/>
  <c r="K17" i="1"/>
  <c r="K18" i="1" s="1"/>
  <c r="I17" i="1"/>
  <c r="I18" i="1" s="1"/>
  <c r="F17" i="1"/>
  <c r="F18" i="1" s="1"/>
  <c r="C17" i="1"/>
  <c r="C18" i="1" s="1"/>
  <c r="H6" i="3" l="1"/>
  <c r="I5" i="3"/>
  <c r="H7" i="3" l="1"/>
  <c r="I6" i="3"/>
  <c r="H8" i="3" l="1"/>
  <c r="I7" i="3"/>
  <c r="H9" i="3" l="1"/>
  <c r="I8" i="3"/>
  <c r="H10" i="3" l="1"/>
  <c r="I9" i="3"/>
  <c r="H11" i="3" l="1"/>
  <c r="I10" i="3"/>
  <c r="H12" i="3" l="1"/>
  <c r="I12" i="3" s="1"/>
  <c r="I11" i="3"/>
  <c r="J16" i="3" l="1"/>
  <c r="I16" i="3"/>
  <c r="J15" i="3"/>
  <c r="I15" i="3"/>
  <c r="I14" i="3"/>
  <c r="H14" i="3"/>
  <c r="I18" i="3" l="1"/>
  <c r="I19" i="3"/>
</calcChain>
</file>

<file path=xl/sharedStrings.xml><?xml version="1.0" encoding="utf-8"?>
<sst xmlns="http://schemas.openxmlformats.org/spreadsheetml/2006/main" count="58" uniqueCount="51">
  <si>
    <t>n</t>
  </si>
  <si>
    <t>U[0,1]</t>
  </si>
  <si>
    <t>Sampl1</t>
  </si>
  <si>
    <t xml:space="preserve">Sampl2 </t>
  </si>
  <si>
    <t>Sampl3</t>
  </si>
  <si>
    <t>Sampl4</t>
  </si>
  <si>
    <t>Sampl5</t>
  </si>
  <si>
    <t>Sampl6</t>
  </si>
  <si>
    <t>Sampl7</t>
  </si>
  <si>
    <t>Sampl8</t>
  </si>
  <si>
    <t>Sampl9</t>
  </si>
  <si>
    <t>Sampl10</t>
  </si>
  <si>
    <t>Average</t>
  </si>
  <si>
    <t>SD</t>
  </si>
  <si>
    <t>UL-C.I. 95%</t>
  </si>
  <si>
    <t>LL-C.I. 95%</t>
  </si>
  <si>
    <t>U[5,12]</t>
  </si>
  <si>
    <t>a</t>
  </si>
  <si>
    <t>b</t>
  </si>
  <si>
    <t xml:space="preserve">Starting Budget </t>
  </si>
  <si>
    <t>Year</t>
  </si>
  <si>
    <t>% of invest.</t>
  </si>
  <si>
    <t>Tot return on investment</t>
  </si>
  <si>
    <t>Amount of Gain/Loss</t>
  </si>
  <si>
    <t>RUN#</t>
  </si>
  <si>
    <t>Ave. Gain/Loss</t>
  </si>
  <si>
    <t>STD</t>
  </si>
  <si>
    <t>UL 95%</t>
  </si>
  <si>
    <t>LL 95%</t>
  </si>
  <si>
    <t>Total Gain</t>
  </si>
  <si>
    <t>Total Loss</t>
  </si>
  <si>
    <t>Average Gain</t>
  </si>
  <si>
    <t>Average Loss</t>
  </si>
  <si>
    <t>process#1:</t>
  </si>
  <si>
    <t>expected distance between accident:</t>
  </si>
  <si>
    <t>km</t>
  </si>
  <si>
    <t>Process#2</t>
  </si>
  <si>
    <t>Clearing time</t>
  </si>
  <si>
    <t>process#3</t>
  </si>
  <si>
    <t>Officor Time</t>
  </si>
  <si>
    <t>Erlang</t>
  </si>
  <si>
    <t>Uniform</t>
  </si>
  <si>
    <t>r</t>
  </si>
  <si>
    <t>lamda</t>
  </si>
  <si>
    <t>Simulation Data</t>
  </si>
  <si>
    <t>accident#</t>
  </si>
  <si>
    <t>Distance between accidents</t>
  </si>
  <si>
    <t>Accident Location</t>
  </si>
  <si>
    <t xml:space="preserve">Clearing time </t>
  </si>
  <si>
    <t xml:space="preserve">Officor time </t>
  </si>
  <si>
    <t>TCT
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</si>
</sst>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30" zoomScaleNormal="130" workbookViewId="0">
      <selection activeCell="B15" sqref="B15:K18"/>
    </sheetView>
  </sheetViews>
  <sheetFormatPr defaultRowHeight="15" x14ac:dyDescent="0.25"/>
  <cols>
    <col min="2" max="2" width="9.140625" style="1"/>
    <col min="3" max="3" width="15.140625" style="1" customWidth="1"/>
  </cols>
  <sheetData>
    <row r="1" spans="1:12" x14ac:dyDescent="0.25">
      <c r="A1" s="2" t="s">
        <v>16</v>
      </c>
      <c r="B1" s="3" t="s">
        <v>17</v>
      </c>
      <c r="C1" s="3">
        <v>7</v>
      </c>
    </row>
    <row r="2" spans="1:12" x14ac:dyDescent="0.25">
      <c r="A2" s="2"/>
      <c r="B2" s="3" t="s">
        <v>18</v>
      </c>
      <c r="C2" s="3">
        <v>10</v>
      </c>
    </row>
    <row r="3" spans="1:12" x14ac:dyDescent="0.25">
      <c r="B3" s="1" t="s">
        <v>0</v>
      </c>
      <c r="C3" s="1" t="s">
        <v>2</v>
      </c>
      <c r="D3" t="s">
        <v>3</v>
      </c>
      <c r="E3" s="1" t="s">
        <v>4</v>
      </c>
      <c r="F3" t="s">
        <v>5</v>
      </c>
      <c r="G3" s="1" t="s">
        <v>6</v>
      </c>
      <c r="H3" t="s">
        <v>7</v>
      </c>
      <c r="I3" s="1" t="s">
        <v>8</v>
      </c>
      <c r="J3" t="s">
        <v>9</v>
      </c>
      <c r="K3" s="1" t="s">
        <v>10</v>
      </c>
      <c r="L3" t="s">
        <v>11</v>
      </c>
    </row>
    <row r="4" spans="1:12" x14ac:dyDescent="0.25">
      <c r="B4" s="1">
        <v>1</v>
      </c>
      <c r="C4" s="1">
        <f ca="1">$C$1+($C$2-$C$1)*RAND()</f>
        <v>9.9589010040606514</v>
      </c>
      <c r="D4" s="1">
        <f t="shared" ref="D4:L4" ca="1" si="0">$C$1+($C$2-$C$1)*RAND()</f>
        <v>9.6139444970474148</v>
      </c>
      <c r="E4" s="1">
        <f t="shared" ca="1" si="0"/>
        <v>8.1775525026486644</v>
      </c>
      <c r="F4" s="1">
        <f t="shared" ca="1" si="0"/>
        <v>7.7992007950088889</v>
      </c>
      <c r="G4" s="1">
        <f t="shared" ca="1" si="0"/>
        <v>9.5709782123042864</v>
      </c>
      <c r="H4" s="1">
        <f t="shared" ca="1" si="0"/>
        <v>7.9184945812470993</v>
      </c>
      <c r="I4" s="1">
        <f t="shared" ca="1" si="0"/>
        <v>9.0581279586156285</v>
      </c>
      <c r="J4" s="1">
        <f t="shared" ca="1" si="0"/>
        <v>7.5490312450564403</v>
      </c>
      <c r="K4" s="1">
        <f t="shared" ca="1" si="0"/>
        <v>8.3831663499956584</v>
      </c>
      <c r="L4" s="1">
        <f t="shared" ca="1" si="0"/>
        <v>9.4810496830012649</v>
      </c>
    </row>
    <row r="5" spans="1:12" x14ac:dyDescent="0.25">
      <c r="B5" s="1">
        <v>2</v>
      </c>
      <c r="C5" s="1">
        <f t="shared" ref="C5:L13" ca="1" si="1">$C$1+($C$2-$C$1)*RAND()</f>
        <v>8.0332061556398759</v>
      </c>
      <c r="D5" s="1">
        <f t="shared" ca="1" si="1"/>
        <v>9.9136519705864163</v>
      </c>
      <c r="E5" s="1">
        <f t="shared" ca="1" si="1"/>
        <v>7.3577633739140511</v>
      </c>
      <c r="F5" s="1">
        <f t="shared" ca="1" si="1"/>
        <v>9.1036282004107605</v>
      </c>
      <c r="G5" s="1">
        <f t="shared" ca="1" si="1"/>
        <v>7.6204789681008158</v>
      </c>
      <c r="H5" s="1">
        <f t="shared" ca="1" si="1"/>
        <v>8.0998766999899932</v>
      </c>
      <c r="I5" s="1">
        <f t="shared" ca="1" si="1"/>
        <v>9.319225701315407</v>
      </c>
      <c r="J5" s="1">
        <f t="shared" ca="1" si="1"/>
        <v>9.0053440391798301</v>
      </c>
      <c r="K5" s="1">
        <f t="shared" ca="1" si="1"/>
        <v>7.2169059943681786</v>
      </c>
      <c r="L5" s="1">
        <f t="shared" ca="1" si="1"/>
        <v>8.3033984330086064</v>
      </c>
    </row>
    <row r="6" spans="1:12" x14ac:dyDescent="0.25">
      <c r="B6" s="1">
        <v>3</v>
      </c>
      <c r="C6" s="1">
        <f t="shared" ca="1" si="1"/>
        <v>9.7513696383056878</v>
      </c>
      <c r="D6" s="1">
        <f t="shared" ca="1" si="1"/>
        <v>7.2773119028332847</v>
      </c>
      <c r="E6" s="1">
        <f t="shared" ca="1" si="1"/>
        <v>8.7459163134865161</v>
      </c>
      <c r="F6" s="1">
        <f t="shared" ca="1" si="1"/>
        <v>9.6316976316027993</v>
      </c>
      <c r="G6" s="1">
        <f t="shared" ca="1" si="1"/>
        <v>8.9469675262463664</v>
      </c>
      <c r="H6" s="1">
        <f t="shared" ca="1" si="1"/>
        <v>9.2413382110115769</v>
      </c>
      <c r="I6" s="1">
        <f t="shared" ca="1" si="1"/>
        <v>7.481242021239102</v>
      </c>
      <c r="J6" s="1">
        <f t="shared" ca="1" si="1"/>
        <v>7.4477202814571193</v>
      </c>
      <c r="K6" s="1">
        <f t="shared" ca="1" si="1"/>
        <v>8.781398049099078</v>
      </c>
      <c r="L6" s="1">
        <f t="shared" ca="1" si="1"/>
        <v>8.7133890033564665</v>
      </c>
    </row>
    <row r="7" spans="1:12" x14ac:dyDescent="0.25">
      <c r="B7" s="1">
        <v>4</v>
      </c>
      <c r="C7" s="1">
        <f t="shared" ca="1" si="1"/>
        <v>8.33398372186881</v>
      </c>
      <c r="D7" s="1">
        <f t="shared" ca="1" si="1"/>
        <v>9.5650491627667318</v>
      </c>
      <c r="E7" s="1">
        <f t="shared" ca="1" si="1"/>
        <v>9.753168591657019</v>
      </c>
      <c r="F7" s="1">
        <f t="shared" ca="1" si="1"/>
        <v>9.2977626069845094</v>
      </c>
      <c r="G7" s="1">
        <f t="shared" ca="1" si="1"/>
        <v>8.4753896467877254</v>
      </c>
      <c r="H7" s="1">
        <f t="shared" ca="1" si="1"/>
        <v>8.0963272914889597</v>
      </c>
      <c r="I7" s="1">
        <f t="shared" ca="1" si="1"/>
        <v>8.5729611321218258</v>
      </c>
      <c r="J7" s="1">
        <f t="shared" ca="1" si="1"/>
        <v>7.9856578247566272</v>
      </c>
      <c r="K7" s="1">
        <f t="shared" ca="1" si="1"/>
        <v>9.9067286800408816</v>
      </c>
      <c r="L7" s="1">
        <f t="shared" ca="1" si="1"/>
        <v>9.4614869797405792</v>
      </c>
    </row>
    <row r="8" spans="1:12" x14ac:dyDescent="0.25">
      <c r="B8" s="1">
        <v>5</v>
      </c>
      <c r="C8" s="1">
        <f t="shared" ca="1" si="1"/>
        <v>9.7316478833829265</v>
      </c>
      <c r="D8" s="1">
        <f t="shared" ca="1" si="1"/>
        <v>8.6539965373990064</v>
      </c>
      <c r="E8" s="1">
        <f t="shared" ca="1" si="1"/>
        <v>8.6521212330487121</v>
      </c>
      <c r="F8" s="1">
        <f t="shared" ca="1" si="1"/>
        <v>8.1774311435224192</v>
      </c>
      <c r="G8" s="1">
        <f t="shared" ca="1" si="1"/>
        <v>7.1300084851888155</v>
      </c>
      <c r="H8" s="1">
        <f t="shared" ca="1" si="1"/>
        <v>9.0315384607864342</v>
      </c>
      <c r="I8" s="1">
        <f t="shared" ca="1" si="1"/>
        <v>9.5483358991413123</v>
      </c>
      <c r="J8" s="1">
        <f t="shared" ca="1" si="1"/>
        <v>8.9366307810291552</v>
      </c>
      <c r="K8" s="1">
        <f t="shared" ca="1" si="1"/>
        <v>9.5587720956694575</v>
      </c>
      <c r="L8" s="1">
        <f t="shared" ca="1" si="1"/>
        <v>8.396939464350492</v>
      </c>
    </row>
    <row r="9" spans="1:12" x14ac:dyDescent="0.25">
      <c r="B9" s="1">
        <v>6</v>
      </c>
      <c r="C9" s="1">
        <f t="shared" ca="1" si="1"/>
        <v>7.3916081882029312</v>
      </c>
      <c r="D9" s="1">
        <f t="shared" ca="1" si="1"/>
        <v>9.1640967608937558</v>
      </c>
      <c r="E9" s="1">
        <f t="shared" ca="1" si="1"/>
        <v>7.7663301333631516</v>
      </c>
      <c r="F9" s="1">
        <f t="shared" ca="1" si="1"/>
        <v>8.5485738679942216</v>
      </c>
      <c r="G9" s="1">
        <f t="shared" ca="1" si="1"/>
        <v>9.7629866106551138</v>
      </c>
      <c r="H9" s="1">
        <f t="shared" ca="1" si="1"/>
        <v>8.6544575997017379</v>
      </c>
      <c r="I9" s="1">
        <f t="shared" ca="1" si="1"/>
        <v>8.2175960889664843</v>
      </c>
      <c r="J9" s="1">
        <f t="shared" ca="1" si="1"/>
        <v>9.0189749582757308</v>
      </c>
      <c r="K9" s="1">
        <f t="shared" ca="1" si="1"/>
        <v>8.2122663950267043</v>
      </c>
      <c r="L9" s="1">
        <f t="shared" ca="1" si="1"/>
        <v>8.0279313228395885</v>
      </c>
    </row>
    <row r="10" spans="1:12" x14ac:dyDescent="0.25">
      <c r="B10" s="1">
        <v>7</v>
      </c>
      <c r="C10" s="1">
        <f t="shared" ca="1" si="1"/>
        <v>8.8276303489944752</v>
      </c>
      <c r="D10" s="1">
        <f t="shared" ca="1" si="1"/>
        <v>9.1105619741475223</v>
      </c>
      <c r="E10" s="1">
        <f t="shared" ca="1" si="1"/>
        <v>8.1342753840669584</v>
      </c>
      <c r="F10" s="1">
        <f t="shared" ca="1" si="1"/>
        <v>8.8371768333108545</v>
      </c>
      <c r="G10" s="1">
        <f t="shared" ca="1" si="1"/>
        <v>8.2395240145458146</v>
      </c>
      <c r="H10" s="1">
        <f t="shared" ca="1" si="1"/>
        <v>9.1529906848674045</v>
      </c>
      <c r="I10" s="1">
        <f t="shared" ca="1" si="1"/>
        <v>7.8152937842199037</v>
      </c>
      <c r="J10" s="1">
        <f t="shared" ca="1" si="1"/>
        <v>7.0148514794244479</v>
      </c>
      <c r="K10" s="1">
        <f t="shared" ca="1" si="1"/>
        <v>9.0787976584951657</v>
      </c>
      <c r="L10" s="1">
        <f t="shared" ca="1" si="1"/>
        <v>7.6413578925834944</v>
      </c>
    </row>
    <row r="11" spans="1:12" x14ac:dyDescent="0.25">
      <c r="B11" s="1">
        <v>8</v>
      </c>
      <c r="C11" s="1">
        <f t="shared" ca="1" si="1"/>
        <v>9.514839679119877</v>
      </c>
      <c r="D11" s="1">
        <f t="shared" ca="1" si="1"/>
        <v>7.8353153406122518</v>
      </c>
      <c r="E11" s="1">
        <f t="shared" ca="1" si="1"/>
        <v>7.4479368614197314</v>
      </c>
      <c r="F11" s="1">
        <f t="shared" ca="1" si="1"/>
        <v>9.1749003047684425</v>
      </c>
      <c r="G11" s="1">
        <f t="shared" ca="1" si="1"/>
        <v>9.7649307204470084</v>
      </c>
      <c r="H11" s="1">
        <f t="shared" ca="1" si="1"/>
        <v>9.953849375075901</v>
      </c>
      <c r="I11" s="1">
        <f t="shared" ca="1" si="1"/>
        <v>9.9723306713640056</v>
      </c>
      <c r="J11" s="1">
        <f t="shared" ca="1" si="1"/>
        <v>8.1042434147933928</v>
      </c>
      <c r="K11" s="1">
        <f t="shared" ca="1" si="1"/>
        <v>9.9816448943675624</v>
      </c>
      <c r="L11" s="1">
        <f t="shared" ca="1" si="1"/>
        <v>7.4595276943827784</v>
      </c>
    </row>
    <row r="12" spans="1:12" x14ac:dyDescent="0.25">
      <c r="B12" s="1">
        <v>9</v>
      </c>
      <c r="C12" s="1">
        <f t="shared" ca="1" si="1"/>
        <v>7.9489613141172066</v>
      </c>
      <c r="D12" s="1">
        <f t="shared" ca="1" si="1"/>
        <v>7.0443479564862033</v>
      </c>
      <c r="E12" s="1">
        <f t="shared" ca="1" si="1"/>
        <v>9.7437043206017488</v>
      </c>
      <c r="F12" s="1">
        <f t="shared" ca="1" si="1"/>
        <v>9.6267552586898475</v>
      </c>
      <c r="G12" s="1">
        <f t="shared" ca="1" si="1"/>
        <v>8.5940220811899035</v>
      </c>
      <c r="H12" s="1">
        <f t="shared" ca="1" si="1"/>
        <v>8.2465771340891951</v>
      </c>
      <c r="I12" s="1">
        <f t="shared" ca="1" si="1"/>
        <v>8.3518939467495237</v>
      </c>
      <c r="J12" s="1">
        <f t="shared" ca="1" si="1"/>
        <v>9.4266054387734926</v>
      </c>
      <c r="K12" s="1">
        <f t="shared" ca="1" si="1"/>
        <v>9.1878264431340604</v>
      </c>
      <c r="L12" s="1">
        <f t="shared" ca="1" si="1"/>
        <v>7.7212334258125432</v>
      </c>
    </row>
    <row r="13" spans="1:12" x14ac:dyDescent="0.25">
      <c r="B13" s="1">
        <v>10</v>
      </c>
      <c r="C13" s="1">
        <f t="shared" ca="1" si="1"/>
        <v>8.5106219827992238</v>
      </c>
      <c r="D13" s="1">
        <f t="shared" ca="1" si="1"/>
        <v>8.203991108363125</v>
      </c>
      <c r="E13" s="1">
        <f t="shared" ca="1" si="1"/>
        <v>8.0568060144666287</v>
      </c>
      <c r="F13" s="1">
        <f t="shared" ca="1" si="1"/>
        <v>9.6110944154111309</v>
      </c>
      <c r="G13" s="1">
        <f t="shared" ca="1" si="1"/>
        <v>7.9896180877764253</v>
      </c>
      <c r="H13" s="1">
        <f t="shared" ca="1" si="1"/>
        <v>8.2308376214816317</v>
      </c>
      <c r="I13" s="1">
        <f t="shared" ca="1" si="1"/>
        <v>8.1976114928135164</v>
      </c>
      <c r="J13" s="1">
        <f t="shared" ca="1" si="1"/>
        <v>9.4777053224747867</v>
      </c>
      <c r="K13" s="1">
        <f t="shared" ca="1" si="1"/>
        <v>9.3692520559551831</v>
      </c>
      <c r="L13" s="1">
        <f t="shared" ca="1" si="1"/>
        <v>9.7237670962427636</v>
      </c>
    </row>
    <row r="15" spans="1:12" x14ac:dyDescent="0.25">
      <c r="B15" s="1" t="s">
        <v>12</v>
      </c>
      <c r="C15" s="1">
        <f ca="1">AVERAGE($C$4:$C$13)</f>
        <v>8.8002769916491665</v>
      </c>
      <c r="D15" s="1">
        <f ca="1">AVERAGE(D$4:D$13)</f>
        <v>8.6382267211135719</v>
      </c>
      <c r="E15" s="1">
        <f ca="1">AVERAGE(E$4:E$13)</f>
        <v>8.3835574728673183</v>
      </c>
      <c r="F15" s="1">
        <f ca="1">AVERAGE(F$4:F$13)</f>
        <v>8.9808221057703879</v>
      </c>
      <c r="G15" s="1">
        <f ca="1">AVERAGE(G$4:G$13)</f>
        <v>8.6094904353242274</v>
      </c>
      <c r="H15" s="1">
        <f ca="1">AVERAGE(H$4:H$13)</f>
        <v>8.6626287659739933</v>
      </c>
      <c r="I15" s="1">
        <f ca="1">AVERAGE(I$4:I$13)</f>
        <v>8.6534618696546719</v>
      </c>
      <c r="J15" s="1">
        <f ca="1">AVERAGE(J$4:J$13)</f>
        <v>8.3966764785221031</v>
      </c>
      <c r="K15" s="1">
        <f ca="1">AVERAGE(K$4:K$13)</f>
        <v>8.9676758616151933</v>
      </c>
      <c r="L15" s="1">
        <f ca="1">AVERAGE(L$4:L$13)</f>
        <v>8.493008099531858</v>
      </c>
    </row>
    <row r="16" spans="1:12" x14ac:dyDescent="0.25">
      <c r="B16" s="1" t="s">
        <v>13</v>
      </c>
      <c r="C16" s="1">
        <f ca="1">STDEV($C$4:$C$13)</f>
        <v>0.89595386096343754</v>
      </c>
      <c r="D16" s="1">
        <f ca="1">STDEV(D$4:D$13)</f>
        <v>1.0090363429191551</v>
      </c>
      <c r="E16" s="1">
        <f t="shared" ref="E16:L16" ca="1" si="2">STDEV(E$4:E$13)</f>
        <v>0.84651046200364843</v>
      </c>
      <c r="F16" s="1">
        <f t="shared" ca="1" si="2"/>
        <v>0.63599870733734731</v>
      </c>
      <c r="G16" s="1">
        <f t="shared" ca="1" si="2"/>
        <v>0.90739522844645559</v>
      </c>
      <c r="H16" s="1">
        <f t="shared" ca="1" si="2"/>
        <v>0.6607602280739685</v>
      </c>
      <c r="I16" s="1">
        <f t="shared" ca="1" si="2"/>
        <v>0.79715032780280126</v>
      </c>
      <c r="J16" s="1">
        <f t="shared" ca="1" si="2"/>
        <v>0.88578736695540083</v>
      </c>
      <c r="K16" s="1">
        <f t="shared" ca="1" si="2"/>
        <v>0.84941910268879817</v>
      </c>
      <c r="L16" s="1">
        <f t="shared" ca="1" si="2"/>
        <v>0.82516101790098106</v>
      </c>
    </row>
    <row r="17" spans="2:12" x14ac:dyDescent="0.25">
      <c r="B17" s="1" t="s">
        <v>14</v>
      </c>
      <c r="C17" s="1">
        <f ca="1">C15+_xlfn.CONFIDENCE.T(0.05,C16,10)</f>
        <v>9.4412037735204422</v>
      </c>
      <c r="D17" s="1">
        <f ca="1">D15+_xlfn.CONFIDENCE.T(0.05,D16,10)</f>
        <v>9.3600478373961735</v>
      </c>
      <c r="E17" s="1">
        <f t="shared" ref="E17:L17" ca="1" si="3">E15+_xlfn.CONFIDENCE.T(0.05,E16,10)</f>
        <v>8.9891145778380466</v>
      </c>
      <c r="F17" s="1">
        <f t="shared" ca="1" si="3"/>
        <v>9.4357881732525755</v>
      </c>
      <c r="G17" s="1">
        <f t="shared" ca="1" si="3"/>
        <v>9.2586018784382276</v>
      </c>
      <c r="H17" s="1">
        <f t="shared" ca="1" si="3"/>
        <v>9.1353081583174589</v>
      </c>
      <c r="I17" s="1">
        <f t="shared" ca="1" si="3"/>
        <v>9.2237088617451857</v>
      </c>
      <c r="J17" s="1">
        <f t="shared" ca="1" si="3"/>
        <v>9.0303305886952199</v>
      </c>
      <c r="K17" s="1">
        <f t="shared" ca="1" si="3"/>
        <v>9.57531368278703</v>
      </c>
      <c r="L17" s="1">
        <f t="shared" ca="1" si="3"/>
        <v>9.0832927322251074</v>
      </c>
    </row>
    <row r="18" spans="2:12" x14ac:dyDescent="0.25">
      <c r="B18" s="1" t="s">
        <v>15</v>
      </c>
      <c r="C18" s="1">
        <f ca="1">C16-_xlfn.CONFIDENCE.T(0.05,C17,10)</f>
        <v>-5.8578764591007113</v>
      </c>
      <c r="D18" s="1">
        <f ca="1">D16-_xlfn.CONFIDENCE.T(0.05,D17,10)</f>
        <v>-5.6867385177779841</v>
      </c>
      <c r="E18" s="1">
        <f t="shared" ref="E18:L18" ca="1" si="4">E16-_xlfn.CONFIDENCE.T(0.05,E17,10)</f>
        <v>-5.5839147298143761</v>
      </c>
      <c r="F18" s="1">
        <f t="shared" ca="1" si="4"/>
        <v>-6.1139575256752057</v>
      </c>
      <c r="G18" s="1">
        <f t="shared" ca="1" si="4"/>
        <v>-5.7158095649272997</v>
      </c>
      <c r="H18" s="1">
        <f t="shared" ca="1" si="4"/>
        <v>-5.8742455511485812</v>
      </c>
      <c r="I18" s="1">
        <f t="shared" ca="1" si="4"/>
        <v>-5.8010935051094368</v>
      </c>
      <c r="J18" s="1">
        <f t="shared" ca="1" si="4"/>
        <v>-5.5741219828658632</v>
      </c>
      <c r="K18" s="1">
        <f t="shared" ca="1" si="4"/>
        <v>-6.0003476671283034</v>
      </c>
      <c r="L18" s="1">
        <f t="shared" ca="1" si="4"/>
        <v>-5.672635167049398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7" sqref="D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0.22524552516777874</v>
      </c>
    </row>
    <row r="3" spans="1:2" x14ac:dyDescent="0.25">
      <c r="A3">
        <v>2</v>
      </c>
      <c r="B3">
        <v>0.51192391164780016</v>
      </c>
    </row>
    <row r="4" spans="1:2" x14ac:dyDescent="0.25">
      <c r="A4">
        <v>3</v>
      </c>
      <c r="B4">
        <v>0.66422072777863483</v>
      </c>
    </row>
    <row r="5" spans="1:2" x14ac:dyDescent="0.25">
      <c r="A5">
        <v>4</v>
      </c>
      <c r="B5">
        <v>0.71369666647757135</v>
      </c>
    </row>
    <row r="6" spans="1:2" x14ac:dyDescent="0.25">
      <c r="A6">
        <v>5</v>
      </c>
      <c r="B6">
        <v>0.64998022908563091</v>
      </c>
    </row>
    <row r="7" spans="1:2" x14ac:dyDescent="0.25">
      <c r="A7">
        <v>6</v>
      </c>
      <c r="B7">
        <v>0.61847862797789788</v>
      </c>
    </row>
    <row r="8" spans="1:2" x14ac:dyDescent="0.25">
      <c r="A8">
        <v>7</v>
      </c>
      <c r="B8">
        <v>0.1149623475077205</v>
      </c>
    </row>
    <row r="9" spans="1:2" x14ac:dyDescent="0.25">
      <c r="A9">
        <v>8</v>
      </c>
      <c r="B9">
        <v>0.11756572391239084</v>
      </c>
    </row>
    <row r="10" spans="1:2" x14ac:dyDescent="0.25">
      <c r="A10">
        <v>9</v>
      </c>
      <c r="B10">
        <v>0.72524625880288685</v>
      </c>
    </row>
    <row r="11" spans="1:2" x14ac:dyDescent="0.25">
      <c r="A11">
        <v>10</v>
      </c>
      <c r="B11">
        <v>0.10938931413098729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E5" zoomScale="130" zoomScaleNormal="130" workbookViewId="0">
      <selection activeCell="K19" sqref="K19"/>
    </sheetView>
  </sheetViews>
  <sheetFormatPr defaultRowHeight="15" x14ac:dyDescent="0.25"/>
  <cols>
    <col min="1" max="1" width="17.7109375" customWidth="1"/>
    <col min="5" max="6" width="9.140625" style="1"/>
    <col min="7" max="7" width="11.42578125" style="1" customWidth="1"/>
    <col min="8" max="8" width="20.5703125" style="1" customWidth="1"/>
    <col min="9" max="9" width="11" style="1" customWidth="1"/>
  </cols>
  <sheetData>
    <row r="1" spans="1:13" x14ac:dyDescent="0.25">
      <c r="A1" t="s">
        <v>19</v>
      </c>
      <c r="B1">
        <v>100000</v>
      </c>
    </row>
    <row r="2" spans="1:13" ht="60" x14ac:dyDescent="0.25">
      <c r="C2" t="s">
        <v>1</v>
      </c>
      <c r="E2" s="5" t="s">
        <v>20</v>
      </c>
      <c r="F2" s="5" t="s">
        <v>1</v>
      </c>
      <c r="G2" s="5" t="s">
        <v>21</v>
      </c>
      <c r="H2" s="6" t="s">
        <v>22</v>
      </c>
      <c r="I2" s="6" t="s">
        <v>23</v>
      </c>
      <c r="L2" t="s">
        <v>24</v>
      </c>
      <c r="M2" t="s">
        <v>25</v>
      </c>
    </row>
    <row r="3" spans="1:13" x14ac:dyDescent="0.25">
      <c r="C3" s="1">
        <f ca="1">RAND()</f>
        <v>0.80528662315179345</v>
      </c>
      <c r="E3" s="1">
        <v>1</v>
      </c>
      <c r="F3" s="1">
        <f ca="1">RAND()</f>
        <v>0.35972075053864738</v>
      </c>
      <c r="G3" s="1">
        <f ca="1">(2*F3-1)^(1/3)</f>
        <v>-0.65464794625069955</v>
      </c>
      <c r="H3" s="1">
        <f ca="1">$B$1*(1+G3/100)</f>
        <v>99345.352053749302</v>
      </c>
      <c r="I3" s="1">
        <f ca="1">H3-B1</f>
        <v>-654.64794625069771</v>
      </c>
      <c r="L3" s="1">
        <v>1</v>
      </c>
      <c r="M3">
        <v>-129.67878617486423</v>
      </c>
    </row>
    <row r="4" spans="1:13" x14ac:dyDescent="0.25">
      <c r="C4" s="1">
        <f ca="1">RAND()</f>
        <v>0.96940926633507862</v>
      </c>
      <c r="E4" s="1">
        <v>2</v>
      </c>
      <c r="F4" s="1">
        <f ca="1">RAND()</f>
        <v>0.4191018322357577</v>
      </c>
      <c r="G4" s="1">
        <f ca="1">(2*F4-1)^(1/3)</f>
        <v>-0.5449076358116357</v>
      </c>
      <c r="H4" s="1">
        <f ca="1">H3*(1+G4/100)</f>
        <v>98804.011644584476</v>
      </c>
      <c r="I4" s="1">
        <f ca="1">H4-H3</f>
        <v>-541.34040916482627</v>
      </c>
      <c r="L4" s="1">
        <v>2</v>
      </c>
      <c r="M4">
        <v>-207.64087181942597</v>
      </c>
    </row>
    <row r="5" spans="1:13" x14ac:dyDescent="0.25">
      <c r="C5" s="1">
        <f ca="1">RAND()</f>
        <v>0.65524568360181268</v>
      </c>
      <c r="E5" s="1">
        <v>3</v>
      </c>
      <c r="F5" s="1">
        <f ca="1">RAND()</f>
        <v>0.29259349798332623</v>
      </c>
      <c r="G5" s="1">
        <f ca="1">(2*F5-1)^(1/3)</f>
        <v>-0.74579154285561189</v>
      </c>
      <c r="H5" s="1">
        <f t="shared" ref="H5:H12" ca="1" si="0">H4*(1+G5/100)</f>
        <v>98067.139681737084</v>
      </c>
      <c r="I5" s="1">
        <f t="shared" ref="I5:I12" ca="1" si="1">H5-H4</f>
        <v>-736.87196284739184</v>
      </c>
      <c r="L5" s="1">
        <v>3</v>
      </c>
      <c r="M5">
        <v>353.40288257532518</v>
      </c>
    </row>
    <row r="6" spans="1:13" x14ac:dyDescent="0.25">
      <c r="C6" s="1">
        <f ca="1">RAND()</f>
        <v>0.17749837153137193</v>
      </c>
      <c r="E6" s="1">
        <v>4</v>
      </c>
      <c r="F6" s="1">
        <f ca="1">RAND()</f>
        <v>0.32868819302869556</v>
      </c>
      <c r="G6" s="1">
        <f t="shared" ref="G6:G12" ca="1" si="2">(2*F6-1)^(1/3)</f>
        <v>-0.69974386135013378</v>
      </c>
      <c r="H6" s="1">
        <f t="shared" ca="1" si="0"/>
        <v>97380.920891812464</v>
      </c>
      <c r="I6" s="1">
        <f t="shared" ca="1" si="1"/>
        <v>-686.21878992462007</v>
      </c>
      <c r="L6" s="1">
        <v>4</v>
      </c>
      <c r="M6">
        <v>-475.47549074736889</v>
      </c>
    </row>
    <row r="7" spans="1:13" x14ac:dyDescent="0.25">
      <c r="C7" s="1">
        <f ca="1">RAND()</f>
        <v>0.42480430777270739</v>
      </c>
      <c r="E7" s="1">
        <v>5</v>
      </c>
      <c r="F7" s="1">
        <f ca="1">RAND()</f>
        <v>0.56467818561461303</v>
      </c>
      <c r="G7" s="1">
        <f t="shared" ca="1" si="2"/>
        <v>0.50574229461589537</v>
      </c>
      <c r="H7" s="1">
        <f t="shared" ca="1" si="0"/>
        <v>97873.417395648794</v>
      </c>
      <c r="I7" s="1">
        <f ca="1">H7-H6</f>
        <v>492.49650383632979</v>
      </c>
      <c r="L7" s="1">
        <v>5</v>
      </c>
      <c r="M7">
        <v>-40.062401095453239</v>
      </c>
    </row>
    <row r="8" spans="1:13" x14ac:dyDescent="0.25">
      <c r="C8" s="1">
        <f ca="1">RAND()</f>
        <v>0.9208127380209522</v>
      </c>
      <c r="E8" s="1">
        <v>6</v>
      </c>
      <c r="F8" s="1">
        <f ca="1">RAND()</f>
        <v>0.638341217116</v>
      </c>
      <c r="G8" s="1">
        <f t="shared" ca="1" si="2"/>
        <v>0.65161918544532116</v>
      </c>
      <c r="H8" s="1">
        <f t="shared" ca="1" si="0"/>
        <v>98511.179360849812</v>
      </c>
      <c r="I8" s="1">
        <f t="shared" ca="1" si="1"/>
        <v>637.76196520101803</v>
      </c>
      <c r="L8" s="1">
        <v>6</v>
      </c>
      <c r="M8">
        <v>200.24937656976982</v>
      </c>
    </row>
    <row r="9" spans="1:13" x14ac:dyDescent="0.25">
      <c r="C9" s="1">
        <f ca="1">RAND()</f>
        <v>0.99162639644407014</v>
      </c>
      <c r="E9" s="1">
        <v>7</v>
      </c>
      <c r="F9" s="1">
        <f ca="1">RAND()</f>
        <v>0.86248228317339082</v>
      </c>
      <c r="G9" s="1">
        <f t="shared" ca="1" si="2"/>
        <v>0.89833625399796913</v>
      </c>
      <c r="H9" s="1">
        <f t="shared" ca="1" si="0"/>
        <v>99396.140999289302</v>
      </c>
      <c r="I9" s="1">
        <f t="shared" ca="1" si="1"/>
        <v>884.96163843949034</v>
      </c>
      <c r="L9" s="1">
        <v>7</v>
      </c>
      <c r="M9">
        <v>-21.527880946289223</v>
      </c>
    </row>
    <row r="10" spans="1:13" x14ac:dyDescent="0.25">
      <c r="C10" s="1">
        <f ca="1">RAND()</f>
        <v>0.44507760353870274</v>
      </c>
      <c r="E10" s="1">
        <v>8</v>
      </c>
      <c r="F10" s="1">
        <f ca="1">RAND()</f>
        <v>0.51738921389438786</v>
      </c>
      <c r="G10" s="1">
        <f t="shared" ca="1" si="2"/>
        <v>0.32641490508468241</v>
      </c>
      <c r="H10" s="1">
        <f t="shared" ca="1" si="0"/>
        <v>99720.584818589981</v>
      </c>
      <c r="I10" s="1">
        <f t="shared" ca="1" si="1"/>
        <v>324.44381930067902</v>
      </c>
      <c r="L10" s="1">
        <v>8</v>
      </c>
      <c r="M10">
        <v>-53.659423800403601</v>
      </c>
    </row>
    <row r="11" spans="1:13" x14ac:dyDescent="0.25">
      <c r="C11" s="1">
        <f ca="1">RAND()</f>
        <v>7.1665019499288496E-3</v>
      </c>
      <c r="E11" s="1">
        <v>9</v>
      </c>
      <c r="F11" s="1">
        <f ca="1">RAND()</f>
        <v>0.10815930456316825</v>
      </c>
      <c r="G11" s="1">
        <f t="shared" ca="1" si="2"/>
        <v>-0.92196233272211936</v>
      </c>
      <c r="H11" s="1">
        <f t="shared" ca="1" si="0"/>
        <v>98801.198588592379</v>
      </c>
      <c r="I11" s="1">
        <f t="shared" ca="1" si="1"/>
        <v>-919.38622999760264</v>
      </c>
      <c r="L11" s="1">
        <v>9</v>
      </c>
      <c r="M11">
        <v>23.030612369951267</v>
      </c>
    </row>
    <row r="12" spans="1:13" x14ac:dyDescent="0.25">
      <c r="C12" s="1">
        <f ca="1">RAND()</f>
        <v>0.1221872071082607</v>
      </c>
      <c r="E12" s="1">
        <v>10</v>
      </c>
      <c r="F12" s="1">
        <f ca="1">RAND()</f>
        <v>0.6252358035558917</v>
      </c>
      <c r="G12" s="1">
        <f t="shared" ca="1" si="2"/>
        <v>0.63035640127251524</v>
      </c>
      <c r="H12" s="1">
        <f t="shared" ca="1" si="0"/>
        <v>99423.998268429539</v>
      </c>
      <c r="I12" s="1">
        <f t="shared" ca="1" si="1"/>
        <v>622.79967983716051</v>
      </c>
      <c r="L12" s="1">
        <v>10</v>
      </c>
      <c r="M12">
        <v>316.51171115701874</v>
      </c>
    </row>
    <row r="13" spans="1:13" x14ac:dyDescent="0.25">
      <c r="L13" s="1">
        <v>11</v>
      </c>
      <c r="M13">
        <v>-11.259196464493289</v>
      </c>
    </row>
    <row r="14" spans="1:13" x14ac:dyDescent="0.25">
      <c r="G14" s="1" t="s">
        <v>12</v>
      </c>
      <c r="H14" s="7">
        <f ca="1">AVERAGE(H3:H12)</f>
        <v>98732.394370328315</v>
      </c>
      <c r="I14" s="7">
        <f ca="1">AVERAGE(I3:I12)</f>
        <v>-57.600173157046086</v>
      </c>
      <c r="J14" s="8"/>
      <c r="L14" s="1">
        <v>12</v>
      </c>
      <c r="M14">
        <v>77.1422680698699</v>
      </c>
    </row>
    <row r="15" spans="1:13" x14ac:dyDescent="0.25">
      <c r="H15" s="7" t="s">
        <v>29</v>
      </c>
      <c r="I15" s="7">
        <f ca="1">SUMIF(I3:I12,"&gt;0")</f>
        <v>2962.4636066146777</v>
      </c>
      <c r="J15" s="8">
        <f ca="1">COUNTIF(I3:I12,"&gt;=0")</f>
        <v>5</v>
      </c>
      <c r="L15" s="1">
        <v>13</v>
      </c>
      <c r="M15">
        <v>280.80134376315402</v>
      </c>
    </row>
    <row r="16" spans="1:13" x14ac:dyDescent="0.25">
      <c r="H16" s="7" t="s">
        <v>30</v>
      </c>
      <c r="I16" s="7">
        <f ca="1">SUMIF(I3:I12,"&lt;0")</f>
        <v>-3538.4653381851385</v>
      </c>
      <c r="J16" s="8">
        <f ca="1">COUNTIF(I3:I12,"&lt;0")</f>
        <v>5</v>
      </c>
      <c r="L16" s="1">
        <v>14</v>
      </c>
      <c r="M16">
        <v>-91.492080128894301</v>
      </c>
    </row>
    <row r="17" spans="8:13" x14ac:dyDescent="0.25">
      <c r="L17" s="1">
        <v>15</v>
      </c>
      <c r="M17">
        <v>338.20914496426997</v>
      </c>
    </row>
    <row r="18" spans="8:13" x14ac:dyDescent="0.25">
      <c r="H18" s="7" t="s">
        <v>31</v>
      </c>
      <c r="I18" s="7">
        <f ca="1">I15/J15</f>
        <v>592.49272132293549</v>
      </c>
      <c r="J18" s="8"/>
      <c r="L18" s="1">
        <v>16</v>
      </c>
      <c r="M18">
        <v>144.17478181062035</v>
      </c>
    </row>
    <row r="19" spans="8:13" x14ac:dyDescent="0.25">
      <c r="H19" s="7" t="s">
        <v>32</v>
      </c>
      <c r="I19" s="7">
        <f ca="1">I16/J16</f>
        <v>-707.69306763702775</v>
      </c>
      <c r="J19" s="8"/>
      <c r="L19" s="1">
        <v>17</v>
      </c>
      <c r="M19">
        <v>248.42465810193389</v>
      </c>
    </row>
    <row r="20" spans="8:13" x14ac:dyDescent="0.25">
      <c r="L20" s="1">
        <v>18</v>
      </c>
      <c r="M20">
        <v>-123.07498855890881</v>
      </c>
    </row>
    <row r="21" spans="8:13" x14ac:dyDescent="0.25">
      <c r="L21" s="1">
        <v>19</v>
      </c>
      <c r="M21">
        <v>170.21452563553029</v>
      </c>
    </row>
    <row r="22" spans="8:13" x14ac:dyDescent="0.25">
      <c r="L22" s="1">
        <v>20</v>
      </c>
      <c r="M22">
        <v>-251.22400487455599</v>
      </c>
    </row>
    <row r="23" spans="8:13" x14ac:dyDescent="0.25">
      <c r="L23" s="1">
        <v>21</v>
      </c>
      <c r="M23">
        <v>104.75590341415372</v>
      </c>
    </row>
    <row r="24" spans="8:13" x14ac:dyDescent="0.25">
      <c r="L24" s="1">
        <v>22</v>
      </c>
      <c r="M24">
        <v>182.14586770640889</v>
      </c>
    </row>
    <row r="25" spans="8:13" x14ac:dyDescent="0.25">
      <c r="L25" s="1">
        <v>23</v>
      </c>
      <c r="M25">
        <v>-48.623485136603996</v>
      </c>
    </row>
    <row r="26" spans="8:13" x14ac:dyDescent="0.25">
      <c r="L26" s="1">
        <v>24</v>
      </c>
      <c r="M26">
        <v>211.05154694456141</v>
      </c>
    </row>
    <row r="27" spans="8:13" x14ac:dyDescent="0.25">
      <c r="L27" s="1">
        <v>25</v>
      </c>
      <c r="M27">
        <v>78.743399102098195</v>
      </c>
    </row>
    <row r="28" spans="8:13" x14ac:dyDescent="0.25">
      <c r="L28" s="1">
        <v>26</v>
      </c>
      <c r="M28">
        <v>-172.57422563836298</v>
      </c>
    </row>
    <row r="29" spans="8:13" x14ac:dyDescent="0.25">
      <c r="L29" s="1">
        <v>27</v>
      </c>
      <c r="M29">
        <v>-524.76152409771169</v>
      </c>
    </row>
    <row r="30" spans="8:13" x14ac:dyDescent="0.25">
      <c r="L30" s="1">
        <v>28</v>
      </c>
      <c r="M30">
        <v>-561.36521724589841</v>
      </c>
    </row>
    <row r="31" spans="8:13" x14ac:dyDescent="0.25">
      <c r="L31" s="1">
        <v>29</v>
      </c>
      <c r="M31">
        <v>-89.595605026600239</v>
      </c>
    </row>
    <row r="32" spans="8:13" x14ac:dyDescent="0.25">
      <c r="L32" s="1">
        <v>30</v>
      </c>
      <c r="M32">
        <v>248.10288625537359</v>
      </c>
    </row>
    <row r="34" spans="12:13" x14ac:dyDescent="0.25">
      <c r="L34" t="s">
        <v>12</v>
      </c>
      <c r="M34">
        <f>AVERAGE(M3:M32)</f>
        <v>5.8315242228068147</v>
      </c>
    </row>
    <row r="35" spans="12:13" x14ac:dyDescent="0.25">
      <c r="L35" t="s">
        <v>26</v>
      </c>
      <c r="M35">
        <f>_xlfn.STDEV.S(M3:M32)</f>
        <v>244.9620688782307</v>
      </c>
    </row>
    <row r="36" spans="12:13" x14ac:dyDescent="0.25">
      <c r="L36" t="s">
        <v>27</v>
      </c>
      <c r="M36">
        <f>M34+_xlfn.CONFIDENCE.T(0.05,M35,30)</f>
        <v>97.301864014898598</v>
      </c>
    </row>
    <row r="37" spans="12:13" x14ac:dyDescent="0.25">
      <c r="L37" t="s">
        <v>28</v>
      </c>
      <c r="M37">
        <f>M34-_xlfn.CONFIDENCE.T(0.05,M35,30)</f>
        <v>-85.638815569284958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topLeftCell="J83" zoomScale="145" zoomScaleNormal="145" workbookViewId="0">
      <selection activeCell="P91" sqref="P91"/>
    </sheetView>
  </sheetViews>
  <sheetFormatPr defaultRowHeight="15" x14ac:dyDescent="0.25"/>
  <cols>
    <col min="10" max="18" width="9.140625" style="1"/>
  </cols>
  <sheetData>
    <row r="1" spans="1:15" x14ac:dyDescent="0.25">
      <c r="A1" t="s">
        <v>33</v>
      </c>
    </row>
    <row r="2" spans="1:15" x14ac:dyDescent="0.25">
      <c r="A2" t="s">
        <v>34</v>
      </c>
      <c r="E2">
        <v>10</v>
      </c>
      <c r="F2" t="s">
        <v>35</v>
      </c>
    </row>
    <row r="4" spans="1:15" x14ac:dyDescent="0.25">
      <c r="A4" t="s">
        <v>36</v>
      </c>
      <c r="J4" s="5" t="s">
        <v>44</v>
      </c>
    </row>
    <row r="5" spans="1:15" x14ac:dyDescent="0.25">
      <c r="A5" t="s">
        <v>37</v>
      </c>
      <c r="C5" t="s">
        <v>17</v>
      </c>
      <c r="D5">
        <v>10</v>
      </c>
    </row>
    <row r="6" spans="1:15" ht="41.25" customHeight="1" x14ac:dyDescent="0.25">
      <c r="B6" t="s">
        <v>41</v>
      </c>
      <c r="C6" t="s">
        <v>18</v>
      </c>
      <c r="D6">
        <v>15</v>
      </c>
      <c r="J6" s="1" t="s">
        <v>45</v>
      </c>
      <c r="K6" s="4" t="s">
        <v>46</v>
      </c>
      <c r="L6" s="4" t="s">
        <v>47</v>
      </c>
      <c r="M6" s="4" t="s">
        <v>48</v>
      </c>
      <c r="N6" s="4" t="s">
        <v>49</v>
      </c>
      <c r="O6" s="4" t="s">
        <v>50</v>
      </c>
    </row>
    <row r="7" spans="1:15" x14ac:dyDescent="0.25">
      <c r="J7" s="1">
        <v>1</v>
      </c>
      <c r="K7" s="1">
        <f ca="1">-$E$2*LN(1-RAND())</f>
        <v>11.14465263857568</v>
      </c>
      <c r="L7" s="1">
        <f ca="1">K7</f>
        <v>11.14465263857568</v>
      </c>
      <c r="M7" s="1">
        <f ca="1">$D$5+($D$6-$D$5)*RAND()</f>
        <v>13.283262690732972</v>
      </c>
      <c r="N7" s="1">
        <f ca="1">(-60/$D$11)*LN(1-RAND())+(-60/$D$11)*LN(1-RAND())+(-60/$D$11)*LN(1-RAND())</f>
        <v>48.741463607288239</v>
      </c>
      <c r="O7" s="1">
        <f ca="1">M7+N7</f>
        <v>62.024726298021207</v>
      </c>
    </row>
    <row r="8" spans="1:15" x14ac:dyDescent="0.25">
      <c r="A8" t="s">
        <v>38</v>
      </c>
      <c r="J8" s="1">
        <v>2</v>
      </c>
      <c r="K8" s="1">
        <f t="shared" ref="K8:K71" ca="1" si="0">-$E$2*LN(1-RAND())</f>
        <v>11.420101458118811</v>
      </c>
      <c r="L8" s="1">
        <f ca="1">L7+K8</f>
        <v>22.564754096694493</v>
      </c>
      <c r="M8" s="1">
        <f t="shared" ref="M8:M71" ca="1" si="1">$D$5+($D$6-$D$5)*RAND()</f>
        <v>10.90671432082892</v>
      </c>
      <c r="N8" s="1">
        <f t="shared" ref="N8:N71" ca="1" si="2">(-60/$D$11)*LN(1-RAND())+(-60/$D$11)*LN(1-RAND())+(-60/$D$11)*LN(1-RAND())</f>
        <v>19.050119750975018</v>
      </c>
      <c r="O8" s="1">
        <f t="shared" ref="O8:O16" ca="1" si="3">M8+N8</f>
        <v>29.956834071803939</v>
      </c>
    </row>
    <row r="9" spans="1:15" x14ac:dyDescent="0.25">
      <c r="A9" t="s">
        <v>39</v>
      </c>
      <c r="J9" s="1">
        <v>3</v>
      </c>
      <c r="K9" s="1">
        <f t="shared" ca="1" si="0"/>
        <v>12.718466033950683</v>
      </c>
      <c r="L9" s="1">
        <f t="shared" ref="L9:L15" ca="1" si="4">L8+K9</f>
        <v>35.283220130645176</v>
      </c>
      <c r="M9" s="1">
        <f t="shared" ca="1" si="1"/>
        <v>14.844790729439399</v>
      </c>
      <c r="N9" s="1">
        <f t="shared" ca="1" si="2"/>
        <v>26.943390589360465</v>
      </c>
      <c r="O9" s="1">
        <f t="shared" ca="1" si="3"/>
        <v>41.788181318799865</v>
      </c>
    </row>
    <row r="10" spans="1:15" x14ac:dyDescent="0.25">
      <c r="B10" t="s">
        <v>40</v>
      </c>
      <c r="C10" t="s">
        <v>42</v>
      </c>
      <c r="D10">
        <v>3</v>
      </c>
      <c r="J10" s="1">
        <v>4</v>
      </c>
      <c r="K10" s="1">
        <f t="shared" ca="1" si="0"/>
        <v>4.5315031010325644</v>
      </c>
      <c r="L10" s="1">
        <f t="shared" ca="1" si="4"/>
        <v>39.814723231677739</v>
      </c>
      <c r="M10" s="1">
        <f t="shared" ca="1" si="1"/>
        <v>14.852813716516909</v>
      </c>
      <c r="N10" s="1">
        <f t="shared" ca="1" si="2"/>
        <v>47.418552237220133</v>
      </c>
      <c r="O10" s="1">
        <f t="shared" ca="1" si="3"/>
        <v>62.271365953737046</v>
      </c>
    </row>
    <row r="11" spans="1:15" x14ac:dyDescent="0.25">
      <c r="C11" t="s">
        <v>43</v>
      </c>
      <c r="D11">
        <v>5</v>
      </c>
      <c r="J11" s="1">
        <v>5</v>
      </c>
      <c r="K11" s="1">
        <f t="shared" ca="1" si="0"/>
        <v>5.2692026013236548</v>
      </c>
      <c r="L11" s="1">
        <f t="shared" ca="1" si="4"/>
        <v>45.083925833001395</v>
      </c>
      <c r="M11" s="1">
        <f t="shared" ca="1" si="1"/>
        <v>11.020718024906873</v>
      </c>
      <c r="N11" s="1">
        <f t="shared" ca="1" si="2"/>
        <v>12.668931995686748</v>
      </c>
      <c r="O11" s="1">
        <f t="shared" ca="1" si="3"/>
        <v>23.689650020593621</v>
      </c>
    </row>
    <row r="12" spans="1:15" x14ac:dyDescent="0.25">
      <c r="J12" s="1">
        <v>6</v>
      </c>
      <c r="K12" s="1">
        <f t="shared" ca="1" si="0"/>
        <v>6.7493673653171458</v>
      </c>
      <c r="L12" s="1">
        <f t="shared" ca="1" si="4"/>
        <v>51.833293198318543</v>
      </c>
      <c r="M12" s="1">
        <f t="shared" ca="1" si="1"/>
        <v>13.942482534295682</v>
      </c>
      <c r="N12" s="1">
        <f t="shared" ca="1" si="2"/>
        <v>22.691595851989319</v>
      </c>
      <c r="O12" s="1">
        <f t="shared" ca="1" si="3"/>
        <v>36.634078386284997</v>
      </c>
    </row>
    <row r="13" spans="1:15" x14ac:dyDescent="0.25">
      <c r="J13" s="1">
        <v>7</v>
      </c>
      <c r="K13" s="1">
        <f t="shared" ca="1" si="0"/>
        <v>6.0651974040541674</v>
      </c>
      <c r="L13" s="1">
        <f t="shared" ca="1" si="4"/>
        <v>57.898490602372711</v>
      </c>
      <c r="M13" s="1">
        <f t="shared" ca="1" si="1"/>
        <v>12.60486635561386</v>
      </c>
      <c r="N13" s="1">
        <f t="shared" ca="1" si="2"/>
        <v>31.172951620955274</v>
      </c>
      <c r="O13" s="1">
        <f t="shared" ca="1" si="3"/>
        <v>43.777817976569132</v>
      </c>
    </row>
    <row r="14" spans="1:15" x14ac:dyDescent="0.25">
      <c r="J14" s="1">
        <v>8</v>
      </c>
      <c r="K14" s="1">
        <f t="shared" ca="1" si="0"/>
        <v>3.6957454497554783</v>
      </c>
      <c r="L14" s="1">
        <f t="shared" ca="1" si="4"/>
        <v>61.594236052128188</v>
      </c>
      <c r="M14" s="1">
        <f t="shared" ca="1" si="1"/>
        <v>12.93412617965642</v>
      </c>
      <c r="N14" s="1">
        <f t="shared" ca="1" si="2"/>
        <v>29.06779605527133</v>
      </c>
      <c r="O14" s="1">
        <f t="shared" ca="1" si="3"/>
        <v>42.001922234927747</v>
      </c>
    </row>
    <row r="15" spans="1:15" x14ac:dyDescent="0.25">
      <c r="J15" s="1">
        <v>9</v>
      </c>
      <c r="K15" s="1">
        <f t="shared" ca="1" si="0"/>
        <v>8.2983821016318053</v>
      </c>
      <c r="L15" s="1">
        <f t="shared" ca="1" si="4"/>
        <v>69.892618153759997</v>
      </c>
      <c r="M15" s="1">
        <f t="shared" ca="1" si="1"/>
        <v>10.968656443013426</v>
      </c>
      <c r="N15" s="1">
        <f t="shared" ca="1" si="2"/>
        <v>70.148973300263251</v>
      </c>
      <c r="O15" s="1">
        <f t="shared" ca="1" si="3"/>
        <v>81.11762974327668</v>
      </c>
    </row>
    <row r="16" spans="1:15" x14ac:dyDescent="0.25">
      <c r="J16" s="1">
        <v>10</v>
      </c>
      <c r="K16" s="1">
        <f t="shared" ca="1" si="0"/>
        <v>7.1515570510274786</v>
      </c>
      <c r="L16" s="1">
        <f t="shared" ref="L16:L17" ca="1" si="5">L15+K16</f>
        <v>77.044175204787479</v>
      </c>
      <c r="M16" s="1">
        <f t="shared" ca="1" si="1"/>
        <v>12.451561492480989</v>
      </c>
      <c r="N16" s="1">
        <f t="shared" ca="1" si="2"/>
        <v>48.541943385352646</v>
      </c>
      <c r="O16" s="1">
        <f t="shared" ca="1" si="3"/>
        <v>60.993504877833637</v>
      </c>
    </row>
    <row r="17" spans="10:15" x14ac:dyDescent="0.25">
      <c r="J17" s="1">
        <v>11</v>
      </c>
      <c r="K17" s="1">
        <f t="shared" ca="1" si="0"/>
        <v>19.991763677549912</v>
      </c>
      <c r="L17" s="1">
        <f t="shared" ca="1" si="5"/>
        <v>97.035938882337391</v>
      </c>
      <c r="M17" s="1">
        <f t="shared" ca="1" si="1"/>
        <v>13.762003842079221</v>
      </c>
      <c r="N17" s="1">
        <f t="shared" ca="1" si="2"/>
        <v>19.557889302275484</v>
      </c>
      <c r="O17" s="1">
        <f t="shared" ref="O17:O69" ca="1" si="6">M17+N17</f>
        <v>33.319893144354708</v>
      </c>
    </row>
    <row r="18" spans="10:15" x14ac:dyDescent="0.25">
      <c r="J18" s="1">
        <v>12</v>
      </c>
      <c r="K18" s="1">
        <f t="shared" ca="1" si="0"/>
        <v>6.7704138356343826</v>
      </c>
      <c r="L18" s="1">
        <f t="shared" ref="L18:L69" ca="1" si="7">L17+K18</f>
        <v>103.80635271797178</v>
      </c>
      <c r="M18" s="1">
        <f t="shared" ca="1" si="1"/>
        <v>13.803509196594419</v>
      </c>
      <c r="N18" s="1">
        <f t="shared" ca="1" si="2"/>
        <v>78.580757957314091</v>
      </c>
      <c r="O18" s="1">
        <f t="shared" ca="1" si="6"/>
        <v>92.38426715390851</v>
      </c>
    </row>
    <row r="19" spans="10:15" x14ac:dyDescent="0.25">
      <c r="J19" s="1">
        <v>13</v>
      </c>
      <c r="K19" s="1">
        <f t="shared" ca="1" si="0"/>
        <v>10.801448178636413</v>
      </c>
      <c r="L19" s="1">
        <f t="shared" ca="1" si="7"/>
        <v>114.60780089660818</v>
      </c>
      <c r="M19" s="1">
        <f t="shared" ca="1" si="1"/>
        <v>10.534590190271354</v>
      </c>
      <c r="N19" s="1">
        <f t="shared" ca="1" si="2"/>
        <v>44.362976545476776</v>
      </c>
      <c r="O19" s="1">
        <f t="shared" ca="1" si="6"/>
        <v>54.897566735748129</v>
      </c>
    </row>
    <row r="20" spans="10:15" x14ac:dyDescent="0.25">
      <c r="J20" s="1">
        <v>14</v>
      </c>
      <c r="K20" s="1">
        <f t="shared" ca="1" si="0"/>
        <v>0.30198598405803934</v>
      </c>
      <c r="L20" s="1">
        <f t="shared" ca="1" si="7"/>
        <v>114.90978688066622</v>
      </c>
      <c r="M20" s="1">
        <f t="shared" ca="1" si="1"/>
        <v>11.562985518593349</v>
      </c>
      <c r="N20" s="1">
        <f t="shared" ca="1" si="2"/>
        <v>55.236085618884808</v>
      </c>
      <c r="O20" s="1">
        <f t="shared" ca="1" si="6"/>
        <v>66.799071137478151</v>
      </c>
    </row>
    <row r="21" spans="10:15" x14ac:dyDescent="0.25">
      <c r="J21" s="1">
        <v>15</v>
      </c>
      <c r="K21" s="1">
        <f t="shared" ca="1" si="0"/>
        <v>23.634796242680864</v>
      </c>
      <c r="L21" s="1">
        <f t="shared" ca="1" si="7"/>
        <v>138.54458312334708</v>
      </c>
      <c r="M21" s="1">
        <f t="shared" ca="1" si="1"/>
        <v>10.753608190004257</v>
      </c>
      <c r="N21" s="1">
        <f t="shared" ca="1" si="2"/>
        <v>9.0966872402434618</v>
      </c>
      <c r="O21" s="1">
        <f t="shared" ca="1" si="6"/>
        <v>19.850295430247719</v>
      </c>
    </row>
    <row r="22" spans="10:15" x14ac:dyDescent="0.25">
      <c r="J22" s="1">
        <v>16</v>
      </c>
      <c r="K22" s="1">
        <f t="shared" ca="1" si="0"/>
        <v>3.440140284153764</v>
      </c>
      <c r="L22" s="1">
        <f t="shared" ca="1" si="7"/>
        <v>141.98472340750084</v>
      </c>
      <c r="M22" s="1">
        <f t="shared" ca="1" si="1"/>
        <v>11.353898241051052</v>
      </c>
      <c r="N22" s="1">
        <f t="shared" ca="1" si="2"/>
        <v>53.557858360858489</v>
      </c>
      <c r="O22" s="1">
        <f t="shared" ca="1" si="6"/>
        <v>64.911756601909545</v>
      </c>
    </row>
    <row r="23" spans="10:15" x14ac:dyDescent="0.25">
      <c r="J23" s="1">
        <v>17</v>
      </c>
      <c r="K23" s="1">
        <f t="shared" ca="1" si="0"/>
        <v>22.059248375467313</v>
      </c>
      <c r="L23" s="1">
        <f t="shared" ca="1" si="7"/>
        <v>164.04397178296816</v>
      </c>
      <c r="M23" s="1">
        <f t="shared" ca="1" si="1"/>
        <v>13.551395490404667</v>
      </c>
      <c r="N23" s="1">
        <f t="shared" ca="1" si="2"/>
        <v>32.676589228150775</v>
      </c>
      <c r="O23" s="1">
        <f t="shared" ca="1" si="6"/>
        <v>46.22798471855544</v>
      </c>
    </row>
    <row r="24" spans="10:15" x14ac:dyDescent="0.25">
      <c r="J24" s="1">
        <v>18</v>
      </c>
      <c r="K24" s="1">
        <f t="shared" ca="1" si="0"/>
        <v>1.2075119961610603</v>
      </c>
      <c r="L24" s="1">
        <f t="shared" ca="1" si="7"/>
        <v>165.25148377912922</v>
      </c>
      <c r="M24" s="1">
        <f t="shared" ca="1" si="1"/>
        <v>11.689439018234939</v>
      </c>
      <c r="N24" s="1">
        <f t="shared" ca="1" si="2"/>
        <v>20.714286655464178</v>
      </c>
      <c r="O24" s="1">
        <f t="shared" ca="1" si="6"/>
        <v>32.403725673699114</v>
      </c>
    </row>
    <row r="25" spans="10:15" x14ac:dyDescent="0.25">
      <c r="J25" s="1">
        <v>19</v>
      </c>
      <c r="K25" s="1">
        <f t="shared" ca="1" si="0"/>
        <v>0.44650779795418705</v>
      </c>
      <c r="L25" s="1">
        <f t="shared" ca="1" si="7"/>
        <v>165.6979915770834</v>
      </c>
      <c r="M25" s="1">
        <f t="shared" ca="1" si="1"/>
        <v>12.444448366311498</v>
      </c>
      <c r="N25" s="1">
        <f t="shared" ca="1" si="2"/>
        <v>70.929604642055622</v>
      </c>
      <c r="O25" s="1">
        <f t="shared" ca="1" si="6"/>
        <v>83.374053008367127</v>
      </c>
    </row>
    <row r="26" spans="10:15" x14ac:dyDescent="0.25">
      <c r="J26" s="1">
        <v>20</v>
      </c>
      <c r="K26" s="1">
        <f t="shared" ca="1" si="0"/>
        <v>2.1237136187829342</v>
      </c>
      <c r="L26" s="1">
        <f t="shared" ca="1" si="7"/>
        <v>167.82170519586634</v>
      </c>
      <c r="M26" s="1">
        <f t="shared" ca="1" si="1"/>
        <v>12.006819835396389</v>
      </c>
      <c r="N26" s="1">
        <f t="shared" ca="1" si="2"/>
        <v>41.53785755239776</v>
      </c>
      <c r="O26" s="1">
        <f t="shared" ca="1" si="6"/>
        <v>53.544677387794152</v>
      </c>
    </row>
    <row r="27" spans="10:15" x14ac:dyDescent="0.25">
      <c r="J27" s="1">
        <v>21</v>
      </c>
      <c r="K27" s="1">
        <f t="shared" ca="1" si="0"/>
        <v>7.079080483465229</v>
      </c>
      <c r="L27" s="1">
        <f t="shared" ca="1" si="7"/>
        <v>174.90078567933156</v>
      </c>
      <c r="M27" s="1">
        <f t="shared" ca="1" si="1"/>
        <v>12.670661852891824</v>
      </c>
      <c r="N27" s="1">
        <f t="shared" ca="1" si="2"/>
        <v>16.606581245712118</v>
      </c>
      <c r="O27" s="1">
        <f t="shared" ca="1" si="6"/>
        <v>29.27724309860394</v>
      </c>
    </row>
    <row r="28" spans="10:15" x14ac:dyDescent="0.25">
      <c r="J28" s="1">
        <v>22</v>
      </c>
      <c r="K28" s="1">
        <f t="shared" ca="1" si="0"/>
        <v>16.804064531689903</v>
      </c>
      <c r="L28" s="1">
        <f t="shared" ca="1" si="7"/>
        <v>191.70485021102147</v>
      </c>
      <c r="M28" s="1">
        <f t="shared" ca="1" si="1"/>
        <v>13.030220698994146</v>
      </c>
      <c r="N28" s="1">
        <f t="shared" ca="1" si="2"/>
        <v>42.651930333954283</v>
      </c>
      <c r="O28" s="1">
        <f t="shared" ca="1" si="6"/>
        <v>55.682151032948425</v>
      </c>
    </row>
    <row r="29" spans="10:15" x14ac:dyDescent="0.25">
      <c r="J29" s="1">
        <v>23</v>
      </c>
      <c r="K29" s="1">
        <f t="shared" ca="1" si="0"/>
        <v>32.95835078793759</v>
      </c>
      <c r="L29" s="1">
        <f t="shared" ca="1" si="7"/>
        <v>224.66320099895904</v>
      </c>
      <c r="M29" s="1">
        <f t="shared" ca="1" si="1"/>
        <v>13.880520987634148</v>
      </c>
      <c r="N29" s="1">
        <f t="shared" ca="1" si="2"/>
        <v>32.806351422361857</v>
      </c>
      <c r="O29" s="1">
        <f t="shared" ca="1" si="6"/>
        <v>46.686872409996006</v>
      </c>
    </row>
    <row r="30" spans="10:15" x14ac:dyDescent="0.25">
      <c r="J30" s="1">
        <v>24</v>
      </c>
      <c r="K30" s="1">
        <f t="shared" ca="1" si="0"/>
        <v>27.763394083247185</v>
      </c>
      <c r="L30" s="1">
        <f t="shared" ca="1" si="7"/>
        <v>252.42659508220623</v>
      </c>
      <c r="M30" s="1">
        <f t="shared" ca="1" si="1"/>
        <v>13.032953626455033</v>
      </c>
      <c r="N30" s="1">
        <f t="shared" ca="1" si="2"/>
        <v>3.4927625313504476</v>
      </c>
      <c r="O30" s="1">
        <f t="shared" ca="1" si="6"/>
        <v>16.52571615780548</v>
      </c>
    </row>
    <row r="31" spans="10:15" x14ac:dyDescent="0.25">
      <c r="J31" s="1">
        <v>25</v>
      </c>
      <c r="K31" s="1">
        <f t="shared" ca="1" si="0"/>
        <v>20.437837392382896</v>
      </c>
      <c r="L31" s="1">
        <f t="shared" ca="1" si="7"/>
        <v>272.86443247458914</v>
      </c>
      <c r="M31" s="1">
        <f t="shared" ca="1" si="1"/>
        <v>11.217845077745986</v>
      </c>
      <c r="N31" s="1">
        <f t="shared" ca="1" si="2"/>
        <v>73.4693683324451</v>
      </c>
      <c r="O31" s="1">
        <f t="shared" ca="1" si="6"/>
        <v>84.687213410191092</v>
      </c>
    </row>
    <row r="32" spans="10:15" x14ac:dyDescent="0.25">
      <c r="J32" s="1">
        <v>26</v>
      </c>
      <c r="K32" s="1">
        <f t="shared" ca="1" si="0"/>
        <v>26.20616428538872</v>
      </c>
      <c r="L32" s="1">
        <f t="shared" ca="1" si="7"/>
        <v>299.07059675997783</v>
      </c>
      <c r="M32" s="1">
        <f t="shared" ca="1" si="1"/>
        <v>11.903450108252127</v>
      </c>
      <c r="N32" s="1">
        <f t="shared" ca="1" si="2"/>
        <v>9.5874152524281619</v>
      </c>
      <c r="O32" s="1">
        <f t="shared" ca="1" si="6"/>
        <v>21.490865360680289</v>
      </c>
    </row>
    <row r="33" spans="10:15" x14ac:dyDescent="0.25">
      <c r="J33" s="1">
        <v>27</v>
      </c>
      <c r="K33" s="1">
        <f t="shared" ca="1" si="0"/>
        <v>11.226391046310916</v>
      </c>
      <c r="L33" s="1">
        <f t="shared" ca="1" si="7"/>
        <v>310.29698780628877</v>
      </c>
      <c r="M33" s="1">
        <f t="shared" ca="1" si="1"/>
        <v>14.912892541321934</v>
      </c>
      <c r="N33" s="1">
        <f t="shared" ca="1" si="2"/>
        <v>19.450896996257576</v>
      </c>
      <c r="O33" s="1">
        <f t="shared" ca="1" si="6"/>
        <v>34.363789537579507</v>
      </c>
    </row>
    <row r="34" spans="10:15" x14ac:dyDescent="0.25">
      <c r="J34" s="1">
        <v>28</v>
      </c>
      <c r="K34" s="1">
        <f t="shared" ca="1" si="0"/>
        <v>34.521204326167208</v>
      </c>
      <c r="L34" s="1">
        <f t="shared" ca="1" si="7"/>
        <v>344.81819213245598</v>
      </c>
      <c r="M34" s="1">
        <f t="shared" ca="1" si="1"/>
        <v>14.318983419642397</v>
      </c>
      <c r="N34" s="1">
        <f t="shared" ca="1" si="2"/>
        <v>16.393006275893654</v>
      </c>
      <c r="O34" s="1">
        <f t="shared" ca="1" si="6"/>
        <v>30.711989695536051</v>
      </c>
    </row>
    <row r="35" spans="10:15" x14ac:dyDescent="0.25">
      <c r="J35" s="1">
        <v>29</v>
      </c>
      <c r="K35" s="1">
        <f t="shared" ca="1" si="0"/>
        <v>7.2071938014938874</v>
      </c>
      <c r="L35" s="1">
        <f t="shared" ca="1" si="7"/>
        <v>352.02538593394985</v>
      </c>
      <c r="M35" s="1">
        <f t="shared" ca="1" si="1"/>
        <v>14.719343230311384</v>
      </c>
      <c r="N35" s="1">
        <f t="shared" ca="1" si="2"/>
        <v>11.691736057229512</v>
      </c>
      <c r="O35" s="1">
        <f t="shared" ca="1" si="6"/>
        <v>26.411079287540897</v>
      </c>
    </row>
    <row r="36" spans="10:15" x14ac:dyDescent="0.25">
      <c r="J36" s="1">
        <v>30</v>
      </c>
      <c r="K36" s="1">
        <f t="shared" ca="1" si="0"/>
        <v>10.740450982409591</v>
      </c>
      <c r="L36" s="1">
        <f t="shared" ca="1" si="7"/>
        <v>362.76583691635943</v>
      </c>
      <c r="M36" s="1">
        <f t="shared" ca="1" si="1"/>
        <v>10.727203149821355</v>
      </c>
      <c r="N36" s="1">
        <f t="shared" ca="1" si="2"/>
        <v>19.395152944179131</v>
      </c>
      <c r="O36" s="1">
        <f t="shared" ca="1" si="6"/>
        <v>30.122356094000487</v>
      </c>
    </row>
    <row r="37" spans="10:15" x14ac:dyDescent="0.25">
      <c r="J37" s="1">
        <v>31</v>
      </c>
      <c r="K37" s="1">
        <f t="shared" ca="1" si="0"/>
        <v>29.38778143637191</v>
      </c>
      <c r="L37" s="1">
        <f t="shared" ca="1" si="7"/>
        <v>392.15361835273131</v>
      </c>
      <c r="M37" s="1">
        <f t="shared" ca="1" si="1"/>
        <v>13.920929253644307</v>
      </c>
      <c r="N37" s="1">
        <f t="shared" ca="1" si="2"/>
        <v>43.047102302958272</v>
      </c>
      <c r="O37" s="1">
        <f t="shared" ca="1" si="6"/>
        <v>56.968031556602583</v>
      </c>
    </row>
    <row r="38" spans="10:15" x14ac:dyDescent="0.25">
      <c r="J38" s="1">
        <v>32</v>
      </c>
      <c r="K38" s="1">
        <f t="shared" ca="1" si="0"/>
        <v>16.876118377445096</v>
      </c>
      <c r="L38" s="1">
        <f t="shared" ca="1" si="7"/>
        <v>409.02973673017641</v>
      </c>
      <c r="M38" s="1">
        <f t="shared" ca="1" si="1"/>
        <v>14.053944399516464</v>
      </c>
      <c r="N38" s="1">
        <f t="shared" ca="1" si="2"/>
        <v>33.829451420046617</v>
      </c>
      <c r="O38" s="1">
        <f t="shared" ca="1" si="6"/>
        <v>47.883395819563077</v>
      </c>
    </row>
    <row r="39" spans="10:15" x14ac:dyDescent="0.25">
      <c r="J39" s="1">
        <v>33</v>
      </c>
      <c r="K39" s="1">
        <f t="shared" ca="1" si="0"/>
        <v>15.722359349002931</v>
      </c>
      <c r="L39" s="1">
        <f t="shared" ca="1" si="7"/>
        <v>424.75209607917935</v>
      </c>
      <c r="M39" s="1">
        <f t="shared" ca="1" si="1"/>
        <v>13.875025698582341</v>
      </c>
      <c r="N39" s="1">
        <f t="shared" ca="1" si="2"/>
        <v>27.535970181630759</v>
      </c>
      <c r="O39" s="1">
        <f t="shared" ca="1" si="6"/>
        <v>41.4109958802131</v>
      </c>
    </row>
    <row r="40" spans="10:15" x14ac:dyDescent="0.25">
      <c r="J40" s="1">
        <v>34</v>
      </c>
      <c r="K40" s="1">
        <f t="shared" ca="1" si="0"/>
        <v>3.4196275947700796</v>
      </c>
      <c r="L40" s="1">
        <f t="shared" ca="1" si="7"/>
        <v>428.17172367394943</v>
      </c>
      <c r="M40" s="1">
        <f t="shared" ca="1" si="1"/>
        <v>13.573131304217771</v>
      </c>
      <c r="N40" s="1">
        <f t="shared" ca="1" si="2"/>
        <v>19.551531468230102</v>
      </c>
      <c r="O40" s="1">
        <f t="shared" ca="1" si="6"/>
        <v>33.124662772447877</v>
      </c>
    </row>
    <row r="41" spans="10:15" x14ac:dyDescent="0.25">
      <c r="J41" s="1">
        <v>35</v>
      </c>
      <c r="K41" s="1">
        <f t="shared" ca="1" si="0"/>
        <v>6.0321371479982178</v>
      </c>
      <c r="L41" s="1">
        <f t="shared" ca="1" si="7"/>
        <v>434.20386082194767</v>
      </c>
      <c r="M41" s="1">
        <f t="shared" ca="1" si="1"/>
        <v>11.775169933946602</v>
      </c>
      <c r="N41" s="1">
        <f t="shared" ca="1" si="2"/>
        <v>51.022026663852948</v>
      </c>
      <c r="O41" s="1">
        <f t="shared" ca="1" si="6"/>
        <v>62.797196597799548</v>
      </c>
    </row>
    <row r="42" spans="10:15" x14ac:dyDescent="0.25">
      <c r="J42" s="1">
        <v>36</v>
      </c>
      <c r="K42" s="1">
        <f t="shared" ca="1" si="0"/>
        <v>5.6212133194914244</v>
      </c>
      <c r="L42" s="1">
        <f t="shared" ca="1" si="7"/>
        <v>439.82507414143907</v>
      </c>
      <c r="M42" s="1">
        <f t="shared" ca="1" si="1"/>
        <v>10.834013028629226</v>
      </c>
      <c r="N42" s="1">
        <f t="shared" ca="1" si="2"/>
        <v>85.404288333119453</v>
      </c>
      <c r="O42" s="1">
        <f t="shared" ca="1" si="6"/>
        <v>96.238301361748682</v>
      </c>
    </row>
    <row r="43" spans="10:15" x14ac:dyDescent="0.25">
      <c r="J43" s="1">
        <v>37</v>
      </c>
      <c r="K43" s="1">
        <f t="shared" ca="1" si="0"/>
        <v>0.42873418433308208</v>
      </c>
      <c r="L43" s="1">
        <f t="shared" ca="1" si="7"/>
        <v>440.25380832577218</v>
      </c>
      <c r="M43" s="1">
        <f t="shared" ca="1" si="1"/>
        <v>14.670301287625849</v>
      </c>
      <c r="N43" s="1">
        <f t="shared" ca="1" si="2"/>
        <v>15.822029817725427</v>
      </c>
      <c r="O43" s="1">
        <f t="shared" ca="1" si="6"/>
        <v>30.492331105351276</v>
      </c>
    </row>
    <row r="44" spans="10:15" x14ac:dyDescent="0.25">
      <c r="J44" s="1">
        <v>38</v>
      </c>
      <c r="K44" s="1">
        <f t="shared" ca="1" si="0"/>
        <v>6.6922465880588007</v>
      </c>
      <c r="L44" s="1">
        <f t="shared" ca="1" si="7"/>
        <v>446.94605491383101</v>
      </c>
      <c r="M44" s="1">
        <f t="shared" ca="1" si="1"/>
        <v>11.546170613139681</v>
      </c>
      <c r="N44" s="1">
        <f t="shared" ca="1" si="2"/>
        <v>48.691714947111855</v>
      </c>
      <c r="O44" s="1">
        <f t="shared" ca="1" si="6"/>
        <v>60.237885560251534</v>
      </c>
    </row>
    <row r="45" spans="10:15" x14ac:dyDescent="0.25">
      <c r="J45" s="1">
        <v>39</v>
      </c>
      <c r="K45" s="1">
        <f t="shared" ca="1" si="0"/>
        <v>3.3670578395538318</v>
      </c>
      <c r="L45" s="1">
        <f t="shared" ca="1" si="7"/>
        <v>450.31311275338481</v>
      </c>
      <c r="M45" s="1">
        <f t="shared" ca="1" si="1"/>
        <v>14.508113520123175</v>
      </c>
      <c r="N45" s="1">
        <f t="shared" ca="1" si="2"/>
        <v>33.150945295842433</v>
      </c>
      <c r="O45" s="1">
        <f t="shared" ca="1" si="6"/>
        <v>47.659058815965608</v>
      </c>
    </row>
    <row r="46" spans="10:15" x14ac:dyDescent="0.25">
      <c r="J46" s="1">
        <v>40</v>
      </c>
      <c r="K46" s="1">
        <f t="shared" ca="1" si="0"/>
        <v>10.274264216463223</v>
      </c>
      <c r="L46" s="1">
        <f t="shared" ca="1" si="7"/>
        <v>460.58737696984804</v>
      </c>
      <c r="M46" s="1">
        <f t="shared" ca="1" si="1"/>
        <v>13.285714236519363</v>
      </c>
      <c r="N46" s="1">
        <f t="shared" ca="1" si="2"/>
        <v>59.846098962978125</v>
      </c>
      <c r="O46" s="1">
        <f t="shared" ca="1" si="6"/>
        <v>73.131813199497486</v>
      </c>
    </row>
    <row r="47" spans="10:15" x14ac:dyDescent="0.25">
      <c r="J47" s="1">
        <v>41</v>
      </c>
      <c r="K47" s="1">
        <f t="shared" ca="1" si="0"/>
        <v>5.8808756375162883</v>
      </c>
      <c r="L47" s="1">
        <f t="shared" ca="1" si="7"/>
        <v>466.46825260736432</v>
      </c>
      <c r="M47" s="1">
        <f t="shared" ca="1" si="1"/>
        <v>13.530666606310705</v>
      </c>
      <c r="N47" s="1">
        <f t="shared" ca="1" si="2"/>
        <v>29.996174244534433</v>
      </c>
      <c r="O47" s="1">
        <f t="shared" ca="1" si="6"/>
        <v>43.52684085084514</v>
      </c>
    </row>
    <row r="48" spans="10:15" x14ac:dyDescent="0.25">
      <c r="J48" s="1">
        <v>42</v>
      </c>
      <c r="K48" s="1">
        <f t="shared" ca="1" si="0"/>
        <v>9.8777303472379003</v>
      </c>
      <c r="L48" s="1">
        <f t="shared" ca="1" si="7"/>
        <v>476.34598295460222</v>
      </c>
      <c r="M48" s="1">
        <f t="shared" ca="1" si="1"/>
        <v>11.769160330134405</v>
      </c>
      <c r="N48" s="1">
        <f t="shared" ca="1" si="2"/>
        <v>11.064992687850065</v>
      </c>
      <c r="O48" s="1">
        <f t="shared" ca="1" si="6"/>
        <v>22.83415301798447</v>
      </c>
    </row>
    <row r="49" spans="10:15" x14ac:dyDescent="0.25">
      <c r="J49" s="1">
        <v>43</v>
      </c>
      <c r="K49" s="1">
        <f t="shared" ca="1" si="0"/>
        <v>20.379544880079127</v>
      </c>
      <c r="L49" s="1">
        <f t="shared" ca="1" si="7"/>
        <v>496.72552783468137</v>
      </c>
      <c r="M49" s="1">
        <f t="shared" ca="1" si="1"/>
        <v>11.524476215183848</v>
      </c>
      <c r="N49" s="1">
        <f t="shared" ca="1" si="2"/>
        <v>74.356007801003756</v>
      </c>
      <c r="O49" s="1">
        <f t="shared" ca="1" si="6"/>
        <v>85.880484016187609</v>
      </c>
    </row>
    <row r="50" spans="10:15" x14ac:dyDescent="0.25">
      <c r="J50" s="1">
        <v>44</v>
      </c>
      <c r="K50" s="1">
        <f t="shared" ca="1" si="0"/>
        <v>0.64156187958619371</v>
      </c>
      <c r="L50" s="1">
        <f t="shared" ca="1" si="7"/>
        <v>497.36708971426759</v>
      </c>
      <c r="M50" s="1">
        <f t="shared" ca="1" si="1"/>
        <v>11.876268855345995</v>
      </c>
      <c r="N50" s="1">
        <f t="shared" ca="1" si="2"/>
        <v>26.095234604042403</v>
      </c>
      <c r="O50" s="1">
        <f t="shared" ca="1" si="6"/>
        <v>37.971503459388401</v>
      </c>
    </row>
    <row r="51" spans="10:15" x14ac:dyDescent="0.25">
      <c r="J51" s="1">
        <v>45</v>
      </c>
      <c r="K51" s="1">
        <f t="shared" ca="1" si="0"/>
        <v>1.4144005915034883</v>
      </c>
      <c r="L51" s="1">
        <f t="shared" ca="1" si="7"/>
        <v>498.78149030577106</v>
      </c>
      <c r="M51" s="1">
        <f t="shared" ca="1" si="1"/>
        <v>11.072925924699362</v>
      </c>
      <c r="N51" s="1">
        <f t="shared" ca="1" si="2"/>
        <v>31.285726973957161</v>
      </c>
      <c r="O51" s="1">
        <f t="shared" ca="1" si="6"/>
        <v>42.358652898656523</v>
      </c>
    </row>
    <row r="52" spans="10:15" x14ac:dyDescent="0.25">
      <c r="J52" s="1">
        <v>46</v>
      </c>
      <c r="K52" s="1">
        <f t="shared" ca="1" si="0"/>
        <v>2.3554161835584746</v>
      </c>
      <c r="L52" s="1">
        <f t="shared" ca="1" si="7"/>
        <v>501.13690648932953</v>
      </c>
      <c r="M52" s="1">
        <f t="shared" ca="1" si="1"/>
        <v>14.054693529063323</v>
      </c>
      <c r="N52" s="1">
        <f t="shared" ca="1" si="2"/>
        <v>42.046975375624228</v>
      </c>
      <c r="O52" s="1">
        <f t="shared" ca="1" si="6"/>
        <v>56.10166890468755</v>
      </c>
    </row>
    <row r="53" spans="10:15" x14ac:dyDescent="0.25">
      <c r="J53" s="1">
        <v>47</v>
      </c>
      <c r="K53" s="1">
        <f t="shared" ca="1" si="0"/>
        <v>1.3956617550063901</v>
      </c>
      <c r="L53" s="1">
        <f t="shared" ca="1" si="7"/>
        <v>502.53256824433595</v>
      </c>
      <c r="M53" s="1">
        <f t="shared" ca="1" si="1"/>
        <v>12.203495639187764</v>
      </c>
      <c r="N53" s="1">
        <f t="shared" ca="1" si="2"/>
        <v>21.955755233040783</v>
      </c>
      <c r="O53" s="1">
        <f t="shared" ca="1" si="6"/>
        <v>34.159250872228547</v>
      </c>
    </row>
    <row r="54" spans="10:15" x14ac:dyDescent="0.25">
      <c r="J54" s="1">
        <v>48</v>
      </c>
      <c r="K54" s="1">
        <f t="shared" ca="1" si="0"/>
        <v>14.3344431332957</v>
      </c>
      <c r="L54" s="1">
        <f t="shared" ca="1" si="7"/>
        <v>516.86701137763168</v>
      </c>
      <c r="M54" s="1">
        <f t="shared" ca="1" si="1"/>
        <v>10.765658110642175</v>
      </c>
      <c r="N54" s="1">
        <f t="shared" ca="1" si="2"/>
        <v>19.996673688515802</v>
      </c>
      <c r="O54" s="1">
        <f t="shared" ca="1" si="6"/>
        <v>30.762331799157977</v>
      </c>
    </row>
    <row r="55" spans="10:15" x14ac:dyDescent="0.25">
      <c r="J55" s="1">
        <v>49</v>
      </c>
      <c r="K55" s="1">
        <f t="shared" ca="1" si="0"/>
        <v>3.2490283970986593</v>
      </c>
      <c r="L55" s="1">
        <f t="shared" ca="1" si="7"/>
        <v>520.11603977473033</v>
      </c>
      <c r="M55" s="1">
        <f t="shared" ca="1" si="1"/>
        <v>14.147425075022237</v>
      </c>
      <c r="N55" s="1">
        <f t="shared" ca="1" si="2"/>
        <v>11.35297603484338</v>
      </c>
      <c r="O55" s="1">
        <f t="shared" ca="1" si="6"/>
        <v>25.500401109865617</v>
      </c>
    </row>
    <row r="56" spans="10:15" x14ac:dyDescent="0.25">
      <c r="J56" s="1">
        <v>50</v>
      </c>
      <c r="K56" s="1">
        <f t="shared" ca="1" si="0"/>
        <v>21.966704140734233</v>
      </c>
      <c r="L56" s="1">
        <f t="shared" ca="1" si="7"/>
        <v>542.08274391546456</v>
      </c>
      <c r="M56" s="1">
        <f t="shared" ca="1" si="1"/>
        <v>10.047854672369088</v>
      </c>
      <c r="N56" s="1">
        <f t="shared" ca="1" si="2"/>
        <v>28.343413674419608</v>
      </c>
      <c r="O56" s="1">
        <f t="shared" ca="1" si="6"/>
        <v>38.391268346788692</v>
      </c>
    </row>
    <row r="57" spans="10:15" x14ac:dyDescent="0.25">
      <c r="J57" s="1">
        <v>51</v>
      </c>
      <c r="K57" s="1">
        <f t="shared" ca="1" si="0"/>
        <v>6.344977066098747</v>
      </c>
      <c r="L57" s="1">
        <f t="shared" ca="1" si="7"/>
        <v>548.42772098156331</v>
      </c>
      <c r="M57" s="1">
        <f t="shared" ca="1" si="1"/>
        <v>13.702361274635473</v>
      </c>
      <c r="N57" s="1">
        <f t="shared" ca="1" si="2"/>
        <v>37.804218557229383</v>
      </c>
      <c r="O57" s="1">
        <f t="shared" ca="1" si="6"/>
        <v>51.506579831864855</v>
      </c>
    </row>
    <row r="58" spans="10:15" x14ac:dyDescent="0.25">
      <c r="J58" s="1">
        <v>52</v>
      </c>
      <c r="K58" s="1">
        <f t="shared" ca="1" si="0"/>
        <v>18.016304947797533</v>
      </c>
      <c r="L58" s="1">
        <f t="shared" ca="1" si="7"/>
        <v>566.44402592936081</v>
      </c>
      <c r="M58" s="1">
        <f t="shared" ca="1" si="1"/>
        <v>11.994044755242408</v>
      </c>
      <c r="N58" s="1">
        <f t="shared" ca="1" si="2"/>
        <v>15.154482345694786</v>
      </c>
      <c r="O58" s="1">
        <f t="shared" ca="1" si="6"/>
        <v>27.148527100937194</v>
      </c>
    </row>
    <row r="59" spans="10:15" x14ac:dyDescent="0.25">
      <c r="J59" s="1">
        <v>53</v>
      </c>
      <c r="K59" s="1">
        <f t="shared" ca="1" si="0"/>
        <v>6.108851539666488</v>
      </c>
      <c r="L59" s="1">
        <f t="shared" ca="1" si="7"/>
        <v>572.55287746902729</v>
      </c>
      <c r="M59" s="1">
        <f t="shared" ca="1" si="1"/>
        <v>11.272669147254884</v>
      </c>
      <c r="N59" s="1">
        <f t="shared" ca="1" si="2"/>
        <v>10.094121993703171</v>
      </c>
      <c r="O59" s="1">
        <f t="shared" ca="1" si="6"/>
        <v>21.366791140958057</v>
      </c>
    </row>
    <row r="60" spans="10:15" x14ac:dyDescent="0.25">
      <c r="J60" s="1">
        <v>54</v>
      </c>
      <c r="K60" s="1">
        <f t="shared" ca="1" si="0"/>
        <v>57.625314018976816</v>
      </c>
      <c r="L60" s="1">
        <f t="shared" ca="1" si="7"/>
        <v>630.17819148800413</v>
      </c>
      <c r="M60" s="1">
        <f t="shared" ca="1" si="1"/>
        <v>11.814824963777777</v>
      </c>
      <c r="N60" s="1">
        <f t="shared" ca="1" si="2"/>
        <v>65.440267840879812</v>
      </c>
      <c r="O60" s="1">
        <f t="shared" ca="1" si="6"/>
        <v>77.255092804657593</v>
      </c>
    </row>
    <row r="61" spans="10:15" x14ac:dyDescent="0.25">
      <c r="J61" s="1">
        <v>55</v>
      </c>
      <c r="K61" s="1">
        <f t="shared" ca="1" si="0"/>
        <v>8.6447570228179949</v>
      </c>
      <c r="L61" s="1">
        <f t="shared" ca="1" si="7"/>
        <v>638.82294851082213</v>
      </c>
      <c r="M61" s="1">
        <f t="shared" ca="1" si="1"/>
        <v>14.3103181101219</v>
      </c>
      <c r="N61" s="1">
        <f t="shared" ca="1" si="2"/>
        <v>47.283747365556287</v>
      </c>
      <c r="O61" s="1">
        <f t="shared" ca="1" si="6"/>
        <v>61.594065475678185</v>
      </c>
    </row>
    <row r="62" spans="10:15" x14ac:dyDescent="0.25">
      <c r="J62" s="1">
        <v>56</v>
      </c>
      <c r="K62" s="1">
        <f t="shared" ca="1" si="0"/>
        <v>0.15112701374787774</v>
      </c>
      <c r="L62" s="1">
        <f t="shared" ca="1" si="7"/>
        <v>638.97407552457003</v>
      </c>
      <c r="M62" s="1">
        <f t="shared" ca="1" si="1"/>
        <v>13.489965949981503</v>
      </c>
      <c r="N62" s="1">
        <f t="shared" ca="1" si="2"/>
        <v>33.189919621022426</v>
      </c>
      <c r="O62" s="1">
        <f t="shared" ca="1" si="6"/>
        <v>46.679885571003929</v>
      </c>
    </row>
    <row r="63" spans="10:15" x14ac:dyDescent="0.25">
      <c r="J63" s="1">
        <v>57</v>
      </c>
      <c r="K63" s="1">
        <f t="shared" ca="1" si="0"/>
        <v>17.786998008057818</v>
      </c>
      <c r="L63" s="1">
        <f t="shared" ca="1" si="7"/>
        <v>656.76107353262785</v>
      </c>
      <c r="M63" s="1">
        <f t="shared" ca="1" si="1"/>
        <v>10.715993174859205</v>
      </c>
      <c r="N63" s="1">
        <f t="shared" ca="1" si="2"/>
        <v>41.746409431903849</v>
      </c>
      <c r="O63" s="1">
        <f t="shared" ca="1" si="6"/>
        <v>52.462402606763057</v>
      </c>
    </row>
    <row r="64" spans="10:15" x14ac:dyDescent="0.25">
      <c r="J64" s="1">
        <v>58</v>
      </c>
      <c r="K64" s="1">
        <f t="shared" ca="1" si="0"/>
        <v>8.5192538069126815</v>
      </c>
      <c r="L64" s="1">
        <f t="shared" ca="1" si="7"/>
        <v>665.28032733954058</v>
      </c>
      <c r="M64" s="1">
        <f t="shared" ca="1" si="1"/>
        <v>12.753158183808832</v>
      </c>
      <c r="N64" s="1">
        <f t="shared" ca="1" si="2"/>
        <v>20.016504042618276</v>
      </c>
      <c r="O64" s="1">
        <f t="shared" ca="1" si="6"/>
        <v>32.769662226427108</v>
      </c>
    </row>
    <row r="65" spans="10:15" x14ac:dyDescent="0.25">
      <c r="J65" s="1">
        <v>59</v>
      </c>
      <c r="K65" s="1">
        <f t="shared" ca="1" si="0"/>
        <v>1.1699048340514606</v>
      </c>
      <c r="L65" s="1">
        <f t="shared" ca="1" si="7"/>
        <v>666.45023217359198</v>
      </c>
      <c r="M65" s="1">
        <f t="shared" ca="1" si="1"/>
        <v>13.165507412998307</v>
      </c>
      <c r="N65" s="1">
        <f t="shared" ca="1" si="2"/>
        <v>51.890408835051844</v>
      </c>
      <c r="O65" s="1">
        <f t="shared" ca="1" si="6"/>
        <v>65.055916248050153</v>
      </c>
    </row>
    <row r="66" spans="10:15" x14ac:dyDescent="0.25">
      <c r="J66" s="1">
        <v>60</v>
      </c>
      <c r="K66" s="1">
        <f t="shared" ca="1" si="0"/>
        <v>6.5607674063979804</v>
      </c>
      <c r="L66" s="1">
        <f t="shared" ca="1" si="7"/>
        <v>673.01099957998997</v>
      </c>
      <c r="M66" s="1">
        <f t="shared" ca="1" si="1"/>
        <v>11.23027007291274</v>
      </c>
      <c r="N66" s="1">
        <f t="shared" ca="1" si="2"/>
        <v>35.358513012212157</v>
      </c>
      <c r="O66" s="1">
        <f t="shared" ca="1" si="6"/>
        <v>46.588783085124895</v>
      </c>
    </row>
    <row r="67" spans="10:15" x14ac:dyDescent="0.25">
      <c r="J67" s="1">
        <v>61</v>
      </c>
      <c r="K67" s="1">
        <f t="shared" ca="1" si="0"/>
        <v>7.925073175218003</v>
      </c>
      <c r="L67" s="1">
        <f t="shared" ca="1" si="7"/>
        <v>680.93607275520799</v>
      </c>
      <c r="M67" s="1">
        <f t="shared" ca="1" si="1"/>
        <v>11.993046335954467</v>
      </c>
      <c r="N67" s="1">
        <f t="shared" ca="1" si="2"/>
        <v>85.177866577104282</v>
      </c>
      <c r="O67" s="1">
        <f t="shared" ca="1" si="6"/>
        <v>97.170912913058743</v>
      </c>
    </row>
    <row r="68" spans="10:15" x14ac:dyDescent="0.25">
      <c r="J68" s="1">
        <v>62</v>
      </c>
      <c r="K68" s="1">
        <f t="shared" ca="1" si="0"/>
        <v>4.9392384842569923</v>
      </c>
      <c r="L68" s="1">
        <f t="shared" ca="1" si="7"/>
        <v>685.87531123946496</v>
      </c>
      <c r="M68" s="1">
        <f t="shared" ca="1" si="1"/>
        <v>12.887199241169986</v>
      </c>
      <c r="N68" s="1">
        <f t="shared" ca="1" si="2"/>
        <v>53.787686777417861</v>
      </c>
      <c r="O68" s="1">
        <f t="shared" ca="1" si="6"/>
        <v>66.674886018587841</v>
      </c>
    </row>
    <row r="69" spans="10:15" x14ac:dyDescent="0.25">
      <c r="J69" s="1">
        <v>63</v>
      </c>
      <c r="K69" s="1">
        <f t="shared" ca="1" si="0"/>
        <v>14.372448946363871</v>
      </c>
      <c r="L69" s="1">
        <f t="shared" ca="1" si="7"/>
        <v>700.24776018582884</v>
      </c>
      <c r="M69" s="1">
        <f t="shared" ca="1" si="1"/>
        <v>14.525917905659925</v>
      </c>
      <c r="N69" s="1">
        <f t="shared" ca="1" si="2"/>
        <v>61.394443786814719</v>
      </c>
      <c r="O69" s="1">
        <f t="shared" ca="1" si="6"/>
        <v>75.920361692474643</v>
      </c>
    </row>
    <row r="70" spans="10:15" x14ac:dyDescent="0.25">
      <c r="J70" s="1">
        <v>64</v>
      </c>
      <c r="K70" s="1">
        <f t="shared" ca="1" si="0"/>
        <v>2.2634105438081562</v>
      </c>
      <c r="L70" s="1">
        <f t="shared" ref="L70:L78" ca="1" si="8">L69+K70</f>
        <v>702.511170729637</v>
      </c>
      <c r="M70" s="1">
        <f t="shared" ca="1" si="1"/>
        <v>13.051273465570446</v>
      </c>
      <c r="N70" s="1">
        <f t="shared" ca="1" si="2"/>
        <v>8.2665060440958076</v>
      </c>
      <c r="O70" s="1">
        <f t="shared" ref="O70:O78" ca="1" si="9">M70+N70</f>
        <v>21.317779509666252</v>
      </c>
    </row>
    <row r="71" spans="10:15" x14ac:dyDescent="0.25">
      <c r="J71" s="1">
        <v>65</v>
      </c>
      <c r="K71" s="1">
        <f t="shared" ca="1" si="0"/>
        <v>36.444898994549952</v>
      </c>
      <c r="L71" s="1">
        <f t="shared" ca="1" si="8"/>
        <v>738.95606972418693</v>
      </c>
      <c r="M71" s="1">
        <f t="shared" ca="1" si="1"/>
        <v>10.93017660690807</v>
      </c>
      <c r="N71" s="1">
        <f t="shared" ca="1" si="2"/>
        <v>21.561000134966985</v>
      </c>
      <c r="O71" s="1">
        <f t="shared" ca="1" si="9"/>
        <v>32.491176741875051</v>
      </c>
    </row>
    <row r="72" spans="10:15" x14ac:dyDescent="0.25">
      <c r="J72" s="1">
        <v>66</v>
      </c>
      <c r="K72" s="1">
        <f t="shared" ref="K72:K98" ca="1" si="10">-$E$2*LN(1-RAND())</f>
        <v>32.772505815771765</v>
      </c>
      <c r="L72" s="1">
        <f t="shared" ca="1" si="8"/>
        <v>771.72857553995868</v>
      </c>
      <c r="M72" s="1">
        <f t="shared" ref="M72:M98" ca="1" si="11">$D$5+($D$6-$D$5)*RAND()</f>
        <v>14.046393349332252</v>
      </c>
      <c r="N72" s="1">
        <f t="shared" ref="N72:N98" ca="1" si="12">(-60/$D$11)*LN(1-RAND())+(-60/$D$11)*LN(1-RAND())+(-60/$D$11)*LN(1-RAND())</f>
        <v>24.109388328245721</v>
      </c>
      <c r="O72" s="1">
        <f t="shared" ca="1" si="9"/>
        <v>38.155781677577977</v>
      </c>
    </row>
    <row r="73" spans="10:15" x14ac:dyDescent="0.25">
      <c r="J73" s="1">
        <v>67</v>
      </c>
      <c r="K73" s="1">
        <f t="shared" ca="1" si="10"/>
        <v>6.446607027723811</v>
      </c>
      <c r="L73" s="1">
        <f t="shared" ca="1" si="8"/>
        <v>778.17518256768244</v>
      </c>
      <c r="M73" s="1">
        <f t="shared" ca="1" si="11"/>
        <v>12.710362195106535</v>
      </c>
      <c r="N73" s="1">
        <f t="shared" ca="1" si="12"/>
        <v>21.83382331840745</v>
      </c>
      <c r="O73" s="1">
        <f t="shared" ca="1" si="9"/>
        <v>34.544185513513987</v>
      </c>
    </row>
    <row r="74" spans="10:15" x14ac:dyDescent="0.25">
      <c r="J74" s="1">
        <v>68</v>
      </c>
      <c r="K74" s="1">
        <f t="shared" ca="1" si="10"/>
        <v>9.3664088530911371</v>
      </c>
      <c r="L74" s="1">
        <f t="shared" ca="1" si="8"/>
        <v>787.54159142077356</v>
      </c>
      <c r="M74" s="1">
        <f t="shared" ca="1" si="11"/>
        <v>10.60344320755522</v>
      </c>
      <c r="N74" s="1">
        <f t="shared" ca="1" si="12"/>
        <v>68.504607435175359</v>
      </c>
      <c r="O74" s="1">
        <f t="shared" ca="1" si="9"/>
        <v>79.108050642730575</v>
      </c>
    </row>
    <row r="75" spans="10:15" x14ac:dyDescent="0.25">
      <c r="J75" s="1">
        <v>69</v>
      </c>
      <c r="K75" s="1">
        <f t="shared" ca="1" si="10"/>
        <v>0.38067880341859012</v>
      </c>
      <c r="L75" s="1">
        <f t="shared" ca="1" si="8"/>
        <v>787.92227022419218</v>
      </c>
      <c r="M75" s="1">
        <f t="shared" ca="1" si="11"/>
        <v>14.661930094723969</v>
      </c>
      <c r="N75" s="1">
        <f t="shared" ca="1" si="12"/>
        <v>44.970825930042146</v>
      </c>
      <c r="O75" s="1">
        <f t="shared" ca="1" si="9"/>
        <v>59.632756024766117</v>
      </c>
    </row>
    <row r="76" spans="10:15" x14ac:dyDescent="0.25">
      <c r="J76" s="1">
        <v>70</v>
      </c>
      <c r="K76" s="1">
        <f t="shared" ca="1" si="10"/>
        <v>0.93562378272566527</v>
      </c>
      <c r="L76" s="1">
        <f t="shared" ca="1" si="8"/>
        <v>788.85789400691783</v>
      </c>
      <c r="M76" s="1">
        <f t="shared" ca="1" si="11"/>
        <v>10.003662538219077</v>
      </c>
      <c r="N76" s="1">
        <f t="shared" ca="1" si="12"/>
        <v>48.590174383805355</v>
      </c>
      <c r="O76" s="1">
        <f t="shared" ca="1" si="9"/>
        <v>58.59383692202443</v>
      </c>
    </row>
    <row r="77" spans="10:15" x14ac:dyDescent="0.25">
      <c r="J77" s="1">
        <v>71</v>
      </c>
      <c r="K77" s="1">
        <f t="shared" ca="1" si="10"/>
        <v>7.9036453894148364</v>
      </c>
      <c r="L77" s="1">
        <f t="shared" ca="1" si="8"/>
        <v>796.76153939633264</v>
      </c>
      <c r="M77" s="1">
        <f t="shared" ca="1" si="11"/>
        <v>10.458936541346272</v>
      </c>
      <c r="N77" s="1">
        <f t="shared" ca="1" si="12"/>
        <v>12.851021088294917</v>
      </c>
      <c r="O77" s="1">
        <f t="shared" ca="1" si="9"/>
        <v>23.30995762964119</v>
      </c>
    </row>
    <row r="78" spans="10:15" x14ac:dyDescent="0.25">
      <c r="J78" s="1">
        <v>72</v>
      </c>
      <c r="K78" s="1">
        <f t="shared" ca="1" si="10"/>
        <v>11.949756818581147</v>
      </c>
      <c r="L78" s="1">
        <f t="shared" ca="1" si="8"/>
        <v>808.71129621491377</v>
      </c>
      <c r="M78" s="1">
        <f t="shared" ca="1" si="11"/>
        <v>13.709466724940595</v>
      </c>
      <c r="N78" s="1">
        <f t="shared" ca="1" si="12"/>
        <v>22.22526474460707</v>
      </c>
      <c r="O78" s="1">
        <f t="shared" ca="1" si="9"/>
        <v>35.934731469547664</v>
      </c>
    </row>
    <row r="79" spans="10:15" x14ac:dyDescent="0.25">
      <c r="J79" s="1">
        <v>73</v>
      </c>
      <c r="K79" s="1">
        <f t="shared" ca="1" si="10"/>
        <v>9.726863842951925</v>
      </c>
      <c r="L79" s="1">
        <f t="shared" ref="L79:L98" ca="1" si="13">L78+K79</f>
        <v>818.43816005786573</v>
      </c>
      <c r="M79" s="1">
        <f t="shared" ca="1" si="11"/>
        <v>12.769035071580175</v>
      </c>
      <c r="N79" s="1">
        <f t="shared" ca="1" si="12"/>
        <v>48.789416138194703</v>
      </c>
      <c r="O79" s="1">
        <f t="shared" ref="O79:O98" ca="1" si="14">M79+N79</f>
        <v>61.55845120977488</v>
      </c>
    </row>
    <row r="80" spans="10:15" x14ac:dyDescent="0.25">
      <c r="J80" s="1">
        <v>74</v>
      </c>
      <c r="K80" s="1">
        <f t="shared" ca="1" si="10"/>
        <v>1.4430282774274661</v>
      </c>
      <c r="L80" s="1">
        <f t="shared" ca="1" si="13"/>
        <v>819.88118833529325</v>
      </c>
      <c r="M80" s="1">
        <f t="shared" ca="1" si="11"/>
        <v>12.730283023624233</v>
      </c>
      <c r="N80" s="1">
        <f t="shared" ca="1" si="12"/>
        <v>42.553977540465837</v>
      </c>
      <c r="O80" s="1">
        <f t="shared" ca="1" si="14"/>
        <v>55.284260564090069</v>
      </c>
    </row>
    <row r="81" spans="10:15" x14ac:dyDescent="0.25">
      <c r="J81" s="1">
        <v>75</v>
      </c>
      <c r="K81" s="1">
        <f t="shared" ca="1" si="10"/>
        <v>19.08803314299908</v>
      </c>
      <c r="L81" s="1">
        <f t="shared" ca="1" si="13"/>
        <v>838.9692214782923</v>
      </c>
      <c r="M81" s="1">
        <f t="shared" ca="1" si="11"/>
        <v>14.202602279872412</v>
      </c>
      <c r="N81" s="1">
        <f t="shared" ca="1" si="12"/>
        <v>29.008398863475367</v>
      </c>
      <c r="O81" s="1">
        <f t="shared" ca="1" si="14"/>
        <v>43.211001143347779</v>
      </c>
    </row>
    <row r="82" spans="10:15" x14ac:dyDescent="0.25">
      <c r="J82" s="1">
        <v>76</v>
      </c>
      <c r="K82" s="1">
        <f t="shared" ca="1" si="10"/>
        <v>22.104263670583837</v>
      </c>
      <c r="L82" s="1">
        <f t="shared" ca="1" si="13"/>
        <v>861.0734851488761</v>
      </c>
      <c r="M82" s="1">
        <f t="shared" ca="1" si="11"/>
        <v>14.393673107977813</v>
      </c>
      <c r="N82" s="1">
        <f t="shared" ca="1" si="12"/>
        <v>40.14863787764277</v>
      </c>
      <c r="O82" s="1">
        <f t="shared" ca="1" si="14"/>
        <v>54.542310985620581</v>
      </c>
    </row>
    <row r="83" spans="10:15" x14ac:dyDescent="0.25">
      <c r="J83" s="1">
        <v>77</v>
      </c>
      <c r="K83" s="1">
        <f t="shared" ca="1" si="10"/>
        <v>27.873562282675266</v>
      </c>
      <c r="L83" s="1">
        <f t="shared" ca="1" si="13"/>
        <v>888.94704743155137</v>
      </c>
      <c r="M83" s="1">
        <f t="shared" ca="1" si="11"/>
        <v>14.446545744889429</v>
      </c>
      <c r="N83" s="1">
        <f t="shared" ca="1" si="12"/>
        <v>40.940308025177814</v>
      </c>
      <c r="O83" s="1">
        <f t="shared" ca="1" si="14"/>
        <v>55.386853770067241</v>
      </c>
    </row>
    <row r="84" spans="10:15" x14ac:dyDescent="0.25">
      <c r="J84" s="1">
        <v>78</v>
      </c>
      <c r="K84" s="1">
        <f t="shared" ca="1" si="10"/>
        <v>2.2748982474691468</v>
      </c>
      <c r="L84" s="1">
        <f t="shared" ca="1" si="13"/>
        <v>891.22194567902056</v>
      </c>
      <c r="M84" s="1">
        <f t="shared" ca="1" si="11"/>
        <v>14.969187217751513</v>
      </c>
      <c r="N84" s="1">
        <f t="shared" ca="1" si="12"/>
        <v>19.580609640531765</v>
      </c>
      <c r="O84" s="1">
        <f t="shared" ca="1" si="14"/>
        <v>34.54979685828328</v>
      </c>
    </row>
    <row r="85" spans="10:15" x14ac:dyDescent="0.25">
      <c r="J85" s="1">
        <v>79</v>
      </c>
      <c r="K85" s="1">
        <f t="shared" ca="1" si="10"/>
        <v>6.4607364598374293</v>
      </c>
      <c r="L85" s="1">
        <f t="shared" ca="1" si="13"/>
        <v>897.68268213885801</v>
      </c>
      <c r="M85" s="1">
        <f t="shared" ca="1" si="11"/>
        <v>10.973947108378178</v>
      </c>
      <c r="N85" s="1">
        <f t="shared" ca="1" si="12"/>
        <v>54.249129246199857</v>
      </c>
      <c r="O85" s="1">
        <f t="shared" ca="1" si="14"/>
        <v>65.223076354578041</v>
      </c>
    </row>
    <row r="86" spans="10:15" x14ac:dyDescent="0.25">
      <c r="J86" s="1">
        <v>80</v>
      </c>
      <c r="K86" s="1">
        <f t="shared" ca="1" si="10"/>
        <v>4.9436295472376353</v>
      </c>
      <c r="L86" s="1">
        <f t="shared" ca="1" si="13"/>
        <v>902.62631168609562</v>
      </c>
      <c r="M86" s="1">
        <f t="shared" ca="1" si="11"/>
        <v>12.835949275361795</v>
      </c>
      <c r="N86" s="1">
        <f t="shared" ca="1" si="12"/>
        <v>33.559615037862699</v>
      </c>
      <c r="O86" s="1">
        <f t="shared" ca="1" si="14"/>
        <v>46.395564313224497</v>
      </c>
    </row>
    <row r="87" spans="10:15" x14ac:dyDescent="0.25">
      <c r="J87" s="1">
        <v>81</v>
      </c>
      <c r="K87" s="1">
        <f t="shared" ca="1" si="10"/>
        <v>14.165266846906587</v>
      </c>
      <c r="L87" s="1">
        <f t="shared" ca="1" si="13"/>
        <v>916.79157853300217</v>
      </c>
      <c r="M87" s="1">
        <f t="shared" ca="1" si="11"/>
        <v>10.174593850663001</v>
      </c>
      <c r="N87" s="1">
        <f t="shared" ca="1" si="12"/>
        <v>35.567479470969246</v>
      </c>
      <c r="O87" s="1">
        <f t="shared" ca="1" si="14"/>
        <v>45.742073321632247</v>
      </c>
    </row>
    <row r="88" spans="10:15" x14ac:dyDescent="0.25">
      <c r="J88" s="1">
        <v>82</v>
      </c>
      <c r="K88" s="1">
        <f t="shared" ca="1" si="10"/>
        <v>1.4867025264861266E-2</v>
      </c>
      <c r="L88" s="1">
        <f t="shared" ca="1" si="13"/>
        <v>916.806445558267</v>
      </c>
      <c r="M88" s="1">
        <f t="shared" ca="1" si="11"/>
        <v>14.884523729972752</v>
      </c>
      <c r="N88" s="1">
        <f t="shared" ca="1" si="12"/>
        <v>29.216068463494537</v>
      </c>
      <c r="O88" s="1">
        <f t="shared" ca="1" si="14"/>
        <v>44.100592193467293</v>
      </c>
    </row>
    <row r="89" spans="10:15" x14ac:dyDescent="0.25">
      <c r="J89" s="1">
        <v>83</v>
      </c>
      <c r="K89" s="1">
        <f t="shared" ca="1" si="10"/>
        <v>9.8263155735198531</v>
      </c>
      <c r="L89" s="1">
        <f t="shared" ca="1" si="13"/>
        <v>926.63276113178688</v>
      </c>
      <c r="M89" s="1">
        <f t="shared" ca="1" si="11"/>
        <v>12.742310777996241</v>
      </c>
      <c r="N89" s="1">
        <f t="shared" ca="1" si="12"/>
        <v>74.779109897678779</v>
      </c>
      <c r="O89" s="1">
        <f t="shared" ca="1" si="14"/>
        <v>87.521420675675017</v>
      </c>
    </row>
    <row r="90" spans="10:15" x14ac:dyDescent="0.25">
      <c r="J90" s="1">
        <v>84</v>
      </c>
      <c r="K90" s="1">
        <f t="shared" ca="1" si="10"/>
        <v>11.117325332435426</v>
      </c>
      <c r="L90" s="1">
        <f t="shared" ca="1" si="13"/>
        <v>937.75008646422225</v>
      </c>
      <c r="M90" s="1">
        <f t="shared" ca="1" si="11"/>
        <v>12.401276513300104</v>
      </c>
      <c r="N90" s="1">
        <f t="shared" ca="1" si="12"/>
        <v>28.924099443660463</v>
      </c>
      <c r="O90" s="1">
        <f t="shared" ca="1" si="14"/>
        <v>41.325375956960571</v>
      </c>
    </row>
    <row r="91" spans="10:15" x14ac:dyDescent="0.25">
      <c r="J91" s="1">
        <v>85</v>
      </c>
      <c r="K91" s="1">
        <f t="shared" ca="1" si="10"/>
        <v>9.7143268246607519</v>
      </c>
      <c r="L91" s="1">
        <f t="shared" ca="1" si="13"/>
        <v>947.46441328888295</v>
      </c>
      <c r="M91" s="1">
        <f t="shared" ca="1" si="11"/>
        <v>11.107677803164307</v>
      </c>
      <c r="N91" s="1">
        <f t="shared" ca="1" si="12"/>
        <v>48.592377423971044</v>
      </c>
      <c r="O91" s="1">
        <f t="shared" ca="1" si="14"/>
        <v>59.700055227135351</v>
      </c>
    </row>
    <row r="92" spans="10:15" x14ac:dyDescent="0.25">
      <c r="J92" s="1">
        <v>86</v>
      </c>
      <c r="K92" s="1">
        <f t="shared" ca="1" si="10"/>
        <v>4.9795084005997206</v>
      </c>
      <c r="L92" s="1">
        <f t="shared" ca="1" si="13"/>
        <v>952.44392168948264</v>
      </c>
      <c r="M92" s="1">
        <f t="shared" ca="1" si="11"/>
        <v>11.018294576725989</v>
      </c>
      <c r="N92" s="1">
        <f t="shared" ca="1" si="12"/>
        <v>25.107479293153034</v>
      </c>
      <c r="O92" s="1">
        <f t="shared" ca="1" si="14"/>
        <v>36.125773869879026</v>
      </c>
    </row>
    <row r="93" spans="10:15" x14ac:dyDescent="0.25">
      <c r="J93" s="1">
        <v>87</v>
      </c>
      <c r="K93" s="1">
        <f t="shared" ca="1" si="10"/>
        <v>0.99759609162023477</v>
      </c>
      <c r="L93" s="1">
        <f t="shared" ca="1" si="13"/>
        <v>953.4415177811029</v>
      </c>
      <c r="M93" s="1">
        <f t="shared" ca="1" si="11"/>
        <v>10.682318902790211</v>
      </c>
      <c r="N93" s="1">
        <f t="shared" ca="1" si="12"/>
        <v>18.621723458756016</v>
      </c>
      <c r="O93" s="1">
        <f t="shared" ca="1" si="14"/>
        <v>29.304042361546227</v>
      </c>
    </row>
    <row r="94" spans="10:15" x14ac:dyDescent="0.25">
      <c r="J94" s="1">
        <v>88</v>
      </c>
      <c r="K94" s="1">
        <f t="shared" ca="1" si="10"/>
        <v>1.5115775360753818</v>
      </c>
      <c r="L94" s="1">
        <f t="shared" ca="1" si="13"/>
        <v>954.95309531717828</v>
      </c>
      <c r="M94" s="1">
        <f t="shared" ca="1" si="11"/>
        <v>10.791054599755723</v>
      </c>
      <c r="N94" s="1">
        <f t="shared" ca="1" si="12"/>
        <v>41.248643436640954</v>
      </c>
      <c r="O94" s="1">
        <f t="shared" ca="1" si="14"/>
        <v>52.039698036396679</v>
      </c>
    </row>
    <row r="95" spans="10:15" x14ac:dyDescent="0.25">
      <c r="J95" s="1">
        <v>89</v>
      </c>
      <c r="K95" s="1">
        <f t="shared" ca="1" si="10"/>
        <v>2.585988144134832</v>
      </c>
      <c r="L95" s="1">
        <f t="shared" ca="1" si="13"/>
        <v>957.53908346131311</v>
      </c>
      <c r="M95" s="1">
        <f t="shared" ca="1" si="11"/>
        <v>13.067218226170819</v>
      </c>
      <c r="N95" s="1">
        <f t="shared" ca="1" si="12"/>
        <v>38.365177738428599</v>
      </c>
      <c r="O95" s="1">
        <f t="shared" ca="1" si="14"/>
        <v>51.432395964599422</v>
      </c>
    </row>
    <row r="96" spans="10:15" x14ac:dyDescent="0.25">
      <c r="J96" s="1">
        <v>90</v>
      </c>
      <c r="K96" s="1">
        <f t="shared" ca="1" si="10"/>
        <v>5.8733169433070644</v>
      </c>
      <c r="L96" s="1">
        <f t="shared" ca="1" si="13"/>
        <v>963.41240040462014</v>
      </c>
      <c r="M96" s="1">
        <f t="shared" ca="1" si="11"/>
        <v>12.749704672566271</v>
      </c>
      <c r="N96" s="1">
        <f t="shared" ca="1" si="12"/>
        <v>21.14640180435515</v>
      </c>
      <c r="O96" s="1">
        <f t="shared" ca="1" si="14"/>
        <v>33.896106476921418</v>
      </c>
    </row>
    <row r="97" spans="10:15" x14ac:dyDescent="0.25">
      <c r="J97" s="1">
        <v>91</v>
      </c>
      <c r="K97" s="1">
        <f t="shared" ca="1" si="10"/>
        <v>5.4480713427190679</v>
      </c>
      <c r="L97" s="1">
        <f t="shared" ca="1" si="13"/>
        <v>968.86047174733926</v>
      </c>
      <c r="M97" s="1">
        <f t="shared" ca="1" si="11"/>
        <v>12.116258734930003</v>
      </c>
      <c r="N97" s="1">
        <f t="shared" ca="1" si="12"/>
        <v>18.917260402789747</v>
      </c>
      <c r="O97" s="1">
        <f t="shared" ca="1" si="14"/>
        <v>31.03351913771975</v>
      </c>
    </row>
    <row r="98" spans="10:15" x14ac:dyDescent="0.25">
      <c r="J98" s="1">
        <v>92</v>
      </c>
      <c r="K98" s="1">
        <f t="shared" ca="1" si="10"/>
        <v>1.0225389808099152</v>
      </c>
      <c r="L98" s="1">
        <f t="shared" ca="1" si="13"/>
        <v>969.8830107281492</v>
      </c>
      <c r="M98" s="1">
        <f t="shared" ca="1" si="11"/>
        <v>14.870536287435023</v>
      </c>
      <c r="N98" s="1">
        <f t="shared" ca="1" si="12"/>
        <v>56.731284765381872</v>
      </c>
      <c r="O98" s="1">
        <f t="shared" ca="1" si="14"/>
        <v>71.601821052816888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King Saud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2017-11-22T09:47:14Z</dcterms:created>
  <dcterms:modified xsi:type="dcterms:W3CDTF">2017-11-22T11:44:10Z</dcterms:modified>
</cp:coreProperties>
</file>